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141"/>
  </bookViews>
  <sheets>
    <sheet name="Feuille1" sheetId="1" r:id="rId1"/>
  </sheets>
  <calcPr calcId="145621"/>
</workbook>
</file>

<file path=xl/calcChain.xml><?xml version="1.0" encoding="utf-8"?>
<calcChain xmlns="http://schemas.openxmlformats.org/spreadsheetml/2006/main">
  <c r="I24" i="1" l="1"/>
  <c r="N24" i="1"/>
  <c r="N25" i="1" s="1"/>
  <c r="O24" i="1"/>
  <c r="G24" i="1" s="1"/>
  <c r="P24" i="1"/>
  <c r="P25" i="1" s="1"/>
  <c r="I25" i="1"/>
  <c r="O25" i="1"/>
  <c r="I26" i="1"/>
  <c r="N26" i="1"/>
  <c r="N27" i="1" s="1"/>
  <c r="I27" i="1" s="1"/>
  <c r="N96" i="1"/>
  <c r="N161" i="1"/>
  <c r="D161" i="1" l="1"/>
  <c r="N162" i="1"/>
  <c r="N97" i="1"/>
  <c r="D96" i="1"/>
  <c r="P26" i="1"/>
  <c r="H25" i="1"/>
  <c r="H24" i="1"/>
  <c r="J24" i="1" s="1"/>
  <c r="N28" i="1"/>
  <c r="G25" i="1"/>
  <c r="O26" i="1"/>
  <c r="D97" i="1" l="1"/>
  <c r="N98" i="1"/>
  <c r="G26" i="1"/>
  <c r="J26" i="1" s="1"/>
  <c r="O27" i="1"/>
  <c r="D162" i="1"/>
  <c r="N163" i="1"/>
  <c r="J25" i="1"/>
  <c r="H26" i="1"/>
  <c r="P27" i="1"/>
  <c r="N29" i="1"/>
  <c r="I28" i="1"/>
  <c r="N164" i="1" l="1"/>
  <c r="D163" i="1"/>
  <c r="N99" i="1"/>
  <c r="D98" i="1"/>
  <c r="P28" i="1"/>
  <c r="H27" i="1"/>
  <c r="N30" i="1"/>
  <c r="I29" i="1"/>
  <c r="G27" i="1"/>
  <c r="O28" i="1"/>
  <c r="N31" i="1" l="1"/>
  <c r="I30" i="1"/>
  <c r="D99" i="1"/>
  <c r="N100" i="1"/>
  <c r="O29" i="1"/>
  <c r="G28" i="1"/>
  <c r="J27" i="1"/>
  <c r="P29" i="1"/>
  <c r="H28" i="1"/>
  <c r="D164" i="1"/>
  <c r="N165" i="1"/>
  <c r="J28" i="1" l="1"/>
  <c r="H29" i="1"/>
  <c r="P30" i="1"/>
  <c r="G29" i="1"/>
  <c r="J29" i="1" s="1"/>
  <c r="O30" i="1"/>
  <c r="I31" i="1"/>
  <c r="N32" i="1"/>
  <c r="D165" i="1"/>
  <c r="N166" i="1"/>
  <c r="D100" i="1"/>
  <c r="N101" i="1"/>
  <c r="D101" i="1" l="1"/>
  <c r="N102" i="1"/>
  <c r="N33" i="1"/>
  <c r="I32" i="1"/>
  <c r="H30" i="1"/>
  <c r="P31" i="1"/>
  <c r="D166" i="1"/>
  <c r="N167" i="1"/>
  <c r="G30" i="1"/>
  <c r="J30" i="1" s="1"/>
  <c r="O31" i="1"/>
  <c r="N34" i="1" l="1"/>
  <c r="I33" i="1"/>
  <c r="O32" i="1"/>
  <c r="G31" i="1"/>
  <c r="P32" i="1"/>
  <c r="H31" i="1"/>
  <c r="N103" i="1"/>
  <c r="D102" i="1"/>
  <c r="N168" i="1"/>
  <c r="D167" i="1"/>
  <c r="O33" i="1" l="1"/>
  <c r="G32" i="1"/>
  <c r="J31" i="1"/>
  <c r="D103" i="1"/>
  <c r="N104" i="1"/>
  <c r="D168" i="1"/>
  <c r="N169" i="1"/>
  <c r="H32" i="1"/>
  <c r="P33" i="1"/>
  <c r="I34" i="1"/>
  <c r="N35" i="1"/>
  <c r="I35" i="1" l="1"/>
  <c r="N36" i="1"/>
  <c r="D169" i="1"/>
  <c r="N170" i="1"/>
  <c r="J32" i="1"/>
  <c r="H33" i="1"/>
  <c r="P34" i="1"/>
  <c r="N105" i="1"/>
  <c r="D104" i="1"/>
  <c r="G33" i="1"/>
  <c r="J33" i="1" s="1"/>
  <c r="O34" i="1"/>
  <c r="D105" i="1" l="1"/>
  <c r="N106" i="1"/>
  <c r="D170" i="1"/>
  <c r="N171" i="1"/>
  <c r="O35" i="1"/>
  <c r="G34" i="1"/>
  <c r="H34" i="1"/>
  <c r="P35" i="1"/>
  <c r="N37" i="1"/>
  <c r="I36" i="1"/>
  <c r="H35" i="1" l="1"/>
  <c r="P36" i="1"/>
  <c r="N172" i="1"/>
  <c r="D171" i="1"/>
  <c r="J34" i="1"/>
  <c r="D106" i="1"/>
  <c r="B85" i="1" s="1"/>
  <c r="B10" i="1" s="1"/>
  <c r="N107" i="1"/>
  <c r="I37" i="1"/>
  <c r="N38" i="1"/>
  <c r="O36" i="1"/>
  <c r="G35" i="1"/>
  <c r="J35" i="1" s="1"/>
  <c r="H36" i="1" l="1"/>
  <c r="P37" i="1"/>
  <c r="D107" i="1"/>
  <c r="N108" i="1"/>
  <c r="D172" i="1"/>
  <c r="N173" i="1"/>
  <c r="G36" i="1"/>
  <c r="O37" i="1"/>
  <c r="I38" i="1"/>
  <c r="N39" i="1"/>
  <c r="G37" i="1" l="1"/>
  <c r="O38" i="1"/>
  <c r="N109" i="1"/>
  <c r="D108" i="1"/>
  <c r="J36" i="1"/>
  <c r="I39" i="1"/>
  <c r="N40" i="1"/>
  <c r="D173" i="1"/>
  <c r="N174" i="1"/>
  <c r="P38" i="1"/>
  <c r="H37" i="1"/>
  <c r="N41" i="1" l="1"/>
  <c r="I40" i="1"/>
  <c r="H38" i="1"/>
  <c r="P39" i="1"/>
  <c r="D109" i="1"/>
  <c r="N110" i="1"/>
  <c r="D174" i="1"/>
  <c r="N175" i="1"/>
  <c r="O39" i="1"/>
  <c r="G38" i="1"/>
  <c r="J37" i="1"/>
  <c r="N176" i="1" l="1"/>
  <c r="D175" i="1"/>
  <c r="B156" i="1" s="1"/>
  <c r="B19" i="1" s="1"/>
  <c r="H39" i="1"/>
  <c r="P40" i="1"/>
  <c r="J38" i="1"/>
  <c r="D110" i="1"/>
  <c r="N111" i="1"/>
  <c r="G39" i="1"/>
  <c r="J39" i="1" s="1"/>
  <c r="O40" i="1"/>
  <c r="I41" i="1"/>
  <c r="N42" i="1"/>
  <c r="P41" i="1" l="1"/>
  <c r="H40" i="1"/>
  <c r="N43" i="1"/>
  <c r="I42" i="1"/>
  <c r="D111" i="1"/>
  <c r="N112" i="1"/>
  <c r="B86" i="1"/>
  <c r="B11" i="1" s="1"/>
  <c r="O41" i="1"/>
  <c r="G40" i="1"/>
  <c r="J40" i="1" s="1"/>
  <c r="D176" i="1"/>
  <c r="N177" i="1"/>
  <c r="I43" i="1" l="1"/>
  <c r="N44" i="1"/>
  <c r="N113" i="1"/>
  <c r="D112" i="1"/>
  <c r="G41" i="1"/>
  <c r="O42" i="1"/>
  <c r="D177" i="1"/>
  <c r="N178" i="1"/>
  <c r="P42" i="1"/>
  <c r="H41" i="1"/>
  <c r="G42" i="1" l="1"/>
  <c r="O43" i="1"/>
  <c r="H42" i="1"/>
  <c r="P43" i="1"/>
  <c r="D113" i="1"/>
  <c r="N114" i="1"/>
  <c r="J41" i="1"/>
  <c r="N45" i="1"/>
  <c r="I44" i="1"/>
  <c r="D178" i="1"/>
  <c r="N179" i="1"/>
  <c r="N180" i="1" l="1"/>
  <c r="D179" i="1"/>
  <c r="P44" i="1"/>
  <c r="H43" i="1"/>
  <c r="D114" i="1"/>
  <c r="N115" i="1"/>
  <c r="G43" i="1"/>
  <c r="O44" i="1"/>
  <c r="N46" i="1"/>
  <c r="I45" i="1"/>
  <c r="J42" i="1"/>
  <c r="J43" i="1" l="1"/>
  <c r="P45" i="1"/>
  <c r="H44" i="1"/>
  <c r="D115" i="1"/>
  <c r="N116" i="1"/>
  <c r="N47" i="1"/>
  <c r="I46" i="1"/>
  <c r="D180" i="1"/>
  <c r="N181" i="1"/>
  <c r="O45" i="1"/>
  <c r="G44" i="1"/>
  <c r="J44" i="1" s="1"/>
  <c r="G45" i="1" l="1"/>
  <c r="O46" i="1"/>
  <c r="I47" i="1"/>
  <c r="N48" i="1"/>
  <c r="H45" i="1"/>
  <c r="P46" i="1"/>
  <c r="D181" i="1"/>
  <c r="N182" i="1"/>
  <c r="N117" i="1"/>
  <c r="D116" i="1"/>
  <c r="D182" i="1" l="1"/>
  <c r="N183" i="1"/>
  <c r="N49" i="1"/>
  <c r="I48" i="1"/>
  <c r="H46" i="1"/>
  <c r="P47" i="1"/>
  <c r="O47" i="1"/>
  <c r="G46" i="1"/>
  <c r="D117" i="1"/>
  <c r="N118" i="1"/>
  <c r="J45" i="1"/>
  <c r="J46" i="1" l="1"/>
  <c r="O48" i="1"/>
  <c r="G47" i="1"/>
  <c r="J47" i="1" s="1"/>
  <c r="N50" i="1"/>
  <c r="I49" i="1"/>
  <c r="D118" i="1"/>
  <c r="N119" i="1"/>
  <c r="P48" i="1"/>
  <c r="H47" i="1"/>
  <c r="N184" i="1"/>
  <c r="D184" i="1" s="1"/>
  <c r="B157" i="1" s="1"/>
  <c r="B20" i="1" s="1"/>
  <c r="D183" i="1"/>
  <c r="O49" i="1" l="1"/>
  <c r="G48" i="1"/>
  <c r="H48" i="1"/>
  <c r="P49" i="1"/>
  <c r="I50" i="1"/>
  <c r="N51" i="1"/>
  <c r="D119" i="1"/>
  <c r="N120" i="1"/>
  <c r="N121" i="1" l="1"/>
  <c r="D120" i="1"/>
  <c r="P50" i="1"/>
  <c r="H49" i="1"/>
  <c r="I51" i="1"/>
  <c r="N52" i="1"/>
  <c r="J48" i="1"/>
  <c r="G49" i="1"/>
  <c r="J49" i="1" s="1"/>
  <c r="B7" i="1" s="1"/>
  <c r="O50" i="1"/>
  <c r="H50" i="1" l="1"/>
  <c r="P51" i="1"/>
  <c r="N53" i="1"/>
  <c r="I52" i="1"/>
  <c r="O51" i="1"/>
  <c r="G50" i="1"/>
  <c r="D121" i="1"/>
  <c r="N122" i="1"/>
  <c r="O52" i="1" l="1"/>
  <c r="G51" i="1"/>
  <c r="J51" i="1" s="1"/>
  <c r="D122" i="1"/>
  <c r="N123" i="1"/>
  <c r="I53" i="1"/>
  <c r="N54" i="1"/>
  <c r="J50" i="1"/>
  <c r="H51" i="1"/>
  <c r="P52" i="1"/>
  <c r="G52" i="1" l="1"/>
  <c r="O53" i="1"/>
  <c r="D123" i="1"/>
  <c r="N124" i="1"/>
  <c r="I54" i="1"/>
  <c r="N55" i="1"/>
  <c r="P53" i="1"/>
  <c r="H52" i="1"/>
  <c r="I55" i="1" l="1"/>
  <c r="N56" i="1"/>
  <c r="G53" i="1"/>
  <c r="O54" i="1"/>
  <c r="J52" i="1"/>
  <c r="P54" i="1"/>
  <c r="H53" i="1"/>
  <c r="N125" i="1"/>
  <c r="D124" i="1"/>
  <c r="J53" i="1" l="1"/>
  <c r="H54" i="1"/>
  <c r="P55" i="1"/>
  <c r="N57" i="1"/>
  <c r="I56" i="1"/>
  <c r="D125" i="1"/>
  <c r="B87" i="1" s="1"/>
  <c r="B12" i="1" s="1"/>
  <c r="N126" i="1"/>
  <c r="O55" i="1"/>
  <c r="G54" i="1"/>
  <c r="J54" i="1" l="1"/>
  <c r="G55" i="1"/>
  <c r="J55" i="1" s="1"/>
  <c r="O56" i="1"/>
  <c r="I57" i="1"/>
  <c r="N58" i="1"/>
  <c r="D126" i="1"/>
  <c r="N127" i="1"/>
  <c r="H55" i="1"/>
  <c r="P56" i="1"/>
  <c r="D127" i="1" l="1"/>
  <c r="N128" i="1"/>
  <c r="G56" i="1"/>
  <c r="O57" i="1"/>
  <c r="P57" i="1"/>
  <c r="H56" i="1"/>
  <c r="N59" i="1"/>
  <c r="I58" i="1"/>
  <c r="P58" i="1" l="1"/>
  <c r="H57" i="1"/>
  <c r="N129" i="1"/>
  <c r="D128" i="1"/>
  <c r="I59" i="1"/>
  <c r="N60" i="1"/>
  <c r="N63" i="1"/>
  <c r="G57" i="1"/>
  <c r="J57" i="1" s="1"/>
  <c r="O58" i="1"/>
  <c r="J56" i="1"/>
  <c r="I63" i="1" l="1"/>
  <c r="N64" i="1"/>
  <c r="D129" i="1"/>
  <c r="N130" i="1"/>
  <c r="N61" i="1"/>
  <c r="I60" i="1"/>
  <c r="G58" i="1"/>
  <c r="J58" i="1" s="1"/>
  <c r="O59" i="1"/>
  <c r="H58" i="1"/>
  <c r="P59" i="1"/>
  <c r="G59" i="1" l="1"/>
  <c r="O60" i="1"/>
  <c r="O63" i="1"/>
  <c r="D130" i="1"/>
  <c r="N131" i="1"/>
  <c r="P63" i="1"/>
  <c r="P60" i="1"/>
  <c r="H59" i="1"/>
  <c r="N65" i="1"/>
  <c r="I64" i="1"/>
  <c r="N62" i="1"/>
  <c r="I62" i="1" s="1"/>
  <c r="I61" i="1"/>
  <c r="P61" i="1" l="1"/>
  <c r="H60" i="1"/>
  <c r="O64" i="1"/>
  <c r="G63" i="1"/>
  <c r="J63" i="1" s="1"/>
  <c r="P64" i="1"/>
  <c r="H63" i="1"/>
  <c r="O61" i="1"/>
  <c r="G60" i="1"/>
  <c r="J60" i="1" s="1"/>
  <c r="N66" i="1"/>
  <c r="I65" i="1"/>
  <c r="D131" i="1"/>
  <c r="N132" i="1"/>
  <c r="J59" i="1"/>
  <c r="N133" i="1" l="1"/>
  <c r="D132" i="1"/>
  <c r="G61" i="1"/>
  <c r="J61" i="1" s="1"/>
  <c r="O62" i="1"/>
  <c r="G62" i="1" s="1"/>
  <c r="O65" i="1"/>
  <c r="G64" i="1"/>
  <c r="J64" i="1" s="1"/>
  <c r="I66" i="1"/>
  <c r="N67" i="1"/>
  <c r="H64" i="1"/>
  <c r="P65" i="1"/>
  <c r="H61" i="1"/>
  <c r="P62" i="1"/>
  <c r="H62" i="1" s="1"/>
  <c r="I67" i="1" l="1"/>
  <c r="N68" i="1"/>
  <c r="J62" i="1"/>
  <c r="H65" i="1"/>
  <c r="P66" i="1"/>
  <c r="G65" i="1"/>
  <c r="O66" i="1"/>
  <c r="D133" i="1"/>
  <c r="N134" i="1"/>
  <c r="O67" i="1" l="1"/>
  <c r="G66" i="1"/>
  <c r="J65" i="1"/>
  <c r="N69" i="1"/>
  <c r="I68" i="1"/>
  <c r="D134" i="1"/>
  <c r="N135" i="1"/>
  <c r="H66" i="1"/>
  <c r="P67" i="1"/>
  <c r="H67" i="1" l="1"/>
  <c r="P68" i="1"/>
  <c r="I69" i="1"/>
  <c r="N70" i="1"/>
  <c r="D135" i="1"/>
  <c r="N136" i="1"/>
  <c r="J66" i="1"/>
  <c r="O68" i="1"/>
  <c r="G67" i="1"/>
  <c r="J67" i="1" l="1"/>
  <c r="G68" i="1"/>
  <c r="J68" i="1" s="1"/>
  <c r="O69" i="1"/>
  <c r="I70" i="1"/>
  <c r="N71" i="1"/>
  <c r="N137" i="1"/>
  <c r="D136" i="1"/>
  <c r="B88" i="1" s="1"/>
  <c r="B13" i="1" s="1"/>
  <c r="H68" i="1"/>
  <c r="P69" i="1"/>
  <c r="P70" i="1" l="1"/>
  <c r="H69" i="1"/>
  <c r="N72" i="1"/>
  <c r="I71" i="1"/>
  <c r="N74" i="1"/>
  <c r="G69" i="1"/>
  <c r="J69" i="1" s="1"/>
  <c r="O70" i="1"/>
  <c r="D137" i="1"/>
  <c r="N138" i="1"/>
  <c r="G70" i="1" l="1"/>
  <c r="O71" i="1"/>
  <c r="N73" i="1"/>
  <c r="I73" i="1" s="1"/>
  <c r="I72" i="1"/>
  <c r="D138" i="1"/>
  <c r="N139" i="1"/>
  <c r="I74" i="1"/>
  <c r="N75" i="1"/>
  <c r="H70" i="1"/>
  <c r="P71" i="1"/>
  <c r="N76" i="1" l="1"/>
  <c r="I75" i="1"/>
  <c r="P74" i="1"/>
  <c r="P72" i="1"/>
  <c r="H71" i="1"/>
  <c r="D139" i="1"/>
  <c r="B89" i="1" s="1"/>
  <c r="B14" i="1" s="1"/>
  <c r="N140" i="1"/>
  <c r="O74" i="1"/>
  <c r="G71" i="1"/>
  <c r="J71" i="1" s="1"/>
  <c r="O72" i="1"/>
  <c r="J70" i="1"/>
  <c r="O75" i="1" l="1"/>
  <c r="G74" i="1"/>
  <c r="H72" i="1"/>
  <c r="P73" i="1"/>
  <c r="H73" i="1" s="1"/>
  <c r="N141" i="1"/>
  <c r="D140" i="1"/>
  <c r="H74" i="1"/>
  <c r="P75" i="1"/>
  <c r="G72" i="1"/>
  <c r="O73" i="1"/>
  <c r="G73" i="1" s="1"/>
  <c r="N77" i="1"/>
  <c r="I76" i="1"/>
  <c r="J74" i="1" l="1"/>
  <c r="H75" i="1"/>
  <c r="P76" i="1"/>
  <c r="I77" i="1"/>
  <c r="N78" i="1"/>
  <c r="J73" i="1"/>
  <c r="J72" i="1"/>
  <c r="D141" i="1"/>
  <c r="N142" i="1"/>
  <c r="O76" i="1"/>
  <c r="G75" i="1"/>
  <c r="J75" i="1" s="1"/>
  <c r="P77" i="1" l="1"/>
  <c r="H76" i="1"/>
  <c r="G76" i="1"/>
  <c r="J76" i="1" s="1"/>
  <c r="O77" i="1"/>
  <c r="B8" i="1"/>
  <c r="N143" i="1"/>
  <c r="D142" i="1"/>
  <c r="B90" i="1" s="1"/>
  <c r="B15" i="1" s="1"/>
  <c r="I78" i="1"/>
  <c r="N79" i="1"/>
  <c r="F7" i="1" l="1"/>
  <c r="H77" i="1"/>
  <c r="P78" i="1"/>
  <c r="D143" i="1"/>
  <c r="N144" i="1"/>
  <c r="N80" i="1"/>
  <c r="I79" i="1"/>
  <c r="G77" i="1"/>
  <c r="J77" i="1" s="1"/>
  <c r="O78" i="1"/>
  <c r="H78" i="1" l="1"/>
  <c r="P79" i="1"/>
  <c r="N81" i="1"/>
  <c r="I80" i="1"/>
  <c r="O79" i="1"/>
  <c r="G78" i="1"/>
  <c r="J78" i="1" s="1"/>
  <c r="D144" i="1"/>
  <c r="N145" i="1"/>
  <c r="I81" i="1" l="1"/>
  <c r="N82" i="1"/>
  <c r="H79" i="1"/>
  <c r="P80" i="1"/>
  <c r="G79" i="1"/>
  <c r="O80" i="1"/>
  <c r="D145" i="1"/>
  <c r="N146" i="1"/>
  <c r="N147" i="1" l="1"/>
  <c r="D146" i="1"/>
  <c r="H80" i="1"/>
  <c r="P81" i="1"/>
  <c r="G80" i="1"/>
  <c r="O81" i="1"/>
  <c r="I82" i="1"/>
  <c r="N83" i="1"/>
  <c r="I83" i="1" s="1"/>
  <c r="J79" i="1"/>
  <c r="G81" i="1" l="1"/>
  <c r="J81" i="1" s="1"/>
  <c r="O82" i="1"/>
  <c r="H81" i="1"/>
  <c r="P82" i="1"/>
  <c r="B91" i="1"/>
  <c r="B16" i="1" s="1"/>
  <c r="J80" i="1"/>
  <c r="F8" i="1" s="1"/>
  <c r="D147" i="1"/>
  <c r="N148" i="1"/>
  <c r="G82" i="1" l="1"/>
  <c r="O83" i="1"/>
  <c r="G83" i="1" s="1"/>
  <c r="D148" i="1"/>
  <c r="N149" i="1"/>
  <c r="H82" i="1"/>
  <c r="P83" i="1"/>
  <c r="H83" i="1" s="1"/>
  <c r="J83" i="1" l="1"/>
  <c r="D149" i="1"/>
  <c r="N150" i="1"/>
  <c r="J82" i="1"/>
  <c r="N151" i="1" l="1"/>
  <c r="D150" i="1"/>
  <c r="D151" i="1" l="1"/>
  <c r="N152" i="1"/>
  <c r="D152" i="1" l="1"/>
  <c r="N153" i="1"/>
  <c r="B92" i="1" l="1"/>
  <c r="B17" i="1" s="1"/>
  <c r="D153" i="1"/>
  <c r="N154" i="1"/>
  <c r="D154" i="1" s="1"/>
</calcChain>
</file>

<file path=xl/sharedStrings.xml><?xml version="1.0" encoding="utf-8"?>
<sst xmlns="http://schemas.openxmlformats.org/spreadsheetml/2006/main" count="284" uniqueCount="220">
  <si>
    <t>Choix aléatoire de l'équipement lors de la création du joueur :</t>
  </si>
  <si>
    <t>Caractéristique sans le matériel :</t>
  </si>
  <si>
    <t>COU :</t>
  </si>
  <si>
    <t>INT :</t>
  </si>
  <si>
    <t xml:space="preserve">AD : </t>
  </si>
  <si>
    <t>CHA :</t>
  </si>
  <si>
    <t>FO :</t>
  </si>
  <si>
    <t>Fortune du joueur :</t>
  </si>
  <si>
    <t>Armement 1 :</t>
  </si>
  <si>
    <t>Armement 3 (si arbalète) :</t>
  </si>
  <si>
    <t>Armement 2 :</t>
  </si>
  <si>
    <t>Armement 3 (si arc) :</t>
  </si>
  <si>
    <t>Hostellerie :</t>
  </si>
  <si>
    <t>Équipement :</t>
  </si>
  <si>
    <t>← Sac à dos</t>
  </si>
  <si>
    <t>← Pour la nuit / divers</t>
  </si>
  <si>
    <t>←   Pour manger</t>
  </si>
  <si>
    <t>Vêtements :</t>
  </si>
  <si>
    <t>← Chaussures</t>
  </si>
  <si>
    <t>← Bas</t>
  </si>
  <si>
    <t>← Haut</t>
  </si>
  <si>
    <t>← Divers</t>
  </si>
  <si>
    <t>Protection :</t>
  </si>
  <si>
    <t>Type d'arme :</t>
  </si>
  <si>
    <t>Armement V.2.2</t>
  </si>
  <si>
    <t>Prix (PO) :</t>
  </si>
  <si>
    <t>Dégâts (D6) :</t>
  </si>
  <si>
    <t>Minimum requis :</t>
  </si>
  <si>
    <t>Test caractéristiques :</t>
  </si>
  <si>
    <t>Test
Fortune :</t>
  </si>
  <si>
    <t>Possibilité
D'obtention :</t>
  </si>
  <si>
    <t>Acquis :</t>
  </si>
  <si>
    <t>AD :</t>
  </si>
  <si>
    <t>F0 :</t>
  </si>
  <si>
    <t>Fortune :</t>
  </si>
  <si>
    <t>Récupération</t>
  </si>
  <si>
    <t>Bonne branche – gourdin – pied de chaise</t>
  </si>
  <si>
    <t>1D</t>
  </si>
  <si>
    <t>Branche moisie</t>
  </si>
  <si>
    <t>1D-2</t>
  </si>
  <si>
    <t>Manche de pioche</t>
  </si>
  <si>
    <t>1D+1</t>
  </si>
  <si>
    <t>Chaise – Tabouret</t>
  </si>
  <si>
    <t>Chandelier du Colonel Moutarde</t>
  </si>
  <si>
    <t>1D+2</t>
  </si>
  <si>
    <t>Tisonnier</t>
  </si>
  <si>
    <t>Tisonnier chauffé au rouge</t>
  </si>
  <si>
    <t>1D+4</t>
  </si>
  <si>
    <t>Lames courtes</t>
  </si>
  <si>
    <t>Couteau de poche du grand-père</t>
  </si>
  <si>
    <t>Couteau de qualité</t>
  </si>
  <si>
    <t>Poignard de base (jet)</t>
  </si>
  <si>
    <t>Poignard de qualité (jet)</t>
  </si>
  <si>
    <t>Dague de base</t>
  </si>
  <si>
    <t>Dague bonne qualité</t>
  </si>
  <si>
    <t>Dague de luxe</t>
  </si>
  <si>
    <t>Lames 1 main</t>
  </si>
  <si>
    <t>Épée, rapière, sabre 1 main perrave</t>
  </si>
  <si>
    <t>1D+3</t>
  </si>
  <si>
    <t>Épée, rapière, sabre 1 main correcte</t>
  </si>
  <si>
    <t>Épée, rapière, sabre 1 main bonne qualité</t>
  </si>
  <si>
    <t>Épée, rapière, sabre 1 main d'artisan renommé</t>
  </si>
  <si>
    <t>1D+5</t>
  </si>
  <si>
    <t>Lames 2 mains</t>
  </si>
  <si>
    <t>Épée 2 mains de base</t>
  </si>
  <si>
    <t>Épée 2 mains correcte</t>
  </si>
  <si>
    <t>1D+6</t>
  </si>
  <si>
    <t>Haches 1 main</t>
  </si>
  <si>
    <t>Hache 1 main daubesque</t>
  </si>
  <si>
    <t>Hache 1 main correcte</t>
  </si>
  <si>
    <t>Hache 1 main bonne qualité</t>
  </si>
  <si>
    <t>Haches de Jet</t>
  </si>
  <si>
    <t>Hache de jet quelconque (jet) – 1 main pour Nain</t>
  </si>
  <si>
    <t>Haches 2 mains</t>
  </si>
  <si>
    <t>Hache 2 mains grossière</t>
  </si>
  <si>
    <t>Hache 2 mains correcte</t>
  </si>
  <si>
    <t>Marteaux et masses 1 main</t>
  </si>
  <si>
    <t>Marteau, masse 1 main daubesque</t>
  </si>
  <si>
    <t>Marteau, masse 1 main correcte</t>
  </si>
  <si>
    <t>Marteau, masse 1 main bonne qualité</t>
  </si>
  <si>
    <t>Marteaux 2 mains</t>
  </si>
  <si>
    <t>Marteau 2 mains minable</t>
  </si>
  <si>
    <t>Marteau 2 mains correct</t>
  </si>
  <si>
    <t>Lances et piques
(2 mains, armes d'hast)</t>
  </si>
  <si>
    <t>Lance de base</t>
  </si>
  <si>
    <t>Lance de qualité</t>
  </si>
  <si>
    <t>Lance d'Assaut des Milices de Glargh</t>
  </si>
  <si>
    <t>Pique de défense</t>
  </si>
  <si>
    <t>Hallebarde de Milicien</t>
  </si>
  <si>
    <t>Armes bizarres</t>
  </si>
  <si>
    <t>Sarbacane (jet)</t>
  </si>
  <si>
    <t>1 + poison</t>
  </si>
  <si>
    <t>Nunchaku</t>
  </si>
  <si>
    <t>Nunchaku de Brouzli</t>
  </si>
  <si>
    <t>Javelot (jet)</t>
  </si>
  <si>
    <t>Javelot "maison" (jet)</t>
  </si>
  <si>
    <t>Javelot de base (jet)</t>
  </si>
  <si>
    <t>Javelot de qualité (jet)</t>
  </si>
  <si>
    <t>Javelot de chasse des Moriaques (jet)</t>
  </si>
  <si>
    <t>Arc (jet)</t>
  </si>
  <si>
    <t>Arc court de basse qualité (jet)</t>
  </si>
  <si>
    <t>Arc court de qualité correcte (jet)</t>
  </si>
  <si>
    <t>Arc long de basse qualité (jet)</t>
  </si>
  <si>
    <t>Arc long de qualité correcte (jet)</t>
  </si>
  <si>
    <t>Arc composite d'elfe sylvain (imitation) (jet)</t>
  </si>
  <si>
    <t>Arbalètes (jet)</t>
  </si>
  <si>
    <t>Arbalète de gobelin (jet)</t>
  </si>
  <si>
    <t>Arbalète de qualité correcte (jet)</t>
  </si>
  <si>
    <t>Flèches pour arc (jet) la pièce</t>
  </si>
  <si>
    <t>Flèche de base</t>
  </si>
  <si>
    <t>Flèche de qualité</t>
  </si>
  <si>
    <t>Flèche Mauve des pirates</t>
  </si>
  <si>
    <t>Flèche Noire des Drows</t>
  </si>
  <si>
    <t>Flèche d'elfe sylvain "La Meurtrière"(TM)</t>
  </si>
  <si>
    <t>Flèche d'elfe sylvain "L'Agile"(TM)</t>
  </si>
  <si>
    <t>Flèche Barbelée des Ogres Chasseurs</t>
  </si>
  <si>
    <t>Flèche de Blazing Fire (ench.)</t>
  </si>
  <si>
    <t>+1 et feu + 1D</t>
  </si>
  <si>
    <t>Carreaux arbalète (jet) la pièce</t>
  </si>
  <si>
    <t>Carreau de base</t>
  </si>
  <si>
    <t>Carreau de qualité</t>
  </si>
  <si>
    <t>Type de matériel :</t>
  </si>
  <si>
    <t>Matériel et services V.2.1</t>
  </si>
  <si>
    <t>Prix (PO) :</t>
  </si>
  <si>
    <t>Test :</t>
  </si>
  <si>
    <t>Hostellerie</t>
  </si>
  <si>
    <t>1 pinte de bière quelconque</t>
  </si>
  <si>
    <t>1 pinte de bière de bonne qualité</t>
  </si>
  <si>
    <t>1 pichet de vin quelconque</t>
  </si>
  <si>
    <t>1 pichet de bon vin</t>
  </si>
  <si>
    <t>Verre d'eau de vie de base</t>
  </si>
  <si>
    <t>Verre d'eau de vie de qualité</t>
  </si>
  <si>
    <t>Tranche de pain</t>
  </si>
  <si>
    <t>Plat de viande de base</t>
  </si>
  <si>
    <t>Salade composée</t>
  </si>
  <si>
    <t>Tranche de jambon</t>
  </si>
  <si>
    <t>2 kilos de crevettes</t>
  </si>
  <si>
    <t>Équipement</t>
  </si>
  <si>
    <t>Besace de base</t>
  </si>
  <si>
    <t>Sac à dos de base</t>
  </si>
  <si>
    <t>Sac à dos de qualité</t>
  </si>
  <si>
    <t>Sacoche de tissu</t>
  </si>
  <si>
    <t>Sacoche de cuir</t>
  </si>
  <si>
    <t>Torche</t>
  </si>
  <si>
    <t>Lampe à huile</t>
  </si>
  <si>
    <t>Flacon d'huile</t>
  </si>
  <si>
    <t>Briquet</t>
  </si>
  <si>
    <t>Couverture de paysan</t>
  </si>
  <si>
    <t>Couverture d'aventurier</t>
  </si>
  <si>
    <t>Couverture classe</t>
  </si>
  <si>
    <t>Couverture elfique (imitation)</t>
  </si>
  <si>
    <t>Matelas de camping</t>
  </si>
  <si>
    <t>Ficelle, le mètre</t>
  </si>
  <si>
    <t>Cordelette 10m</t>
  </si>
  <si>
    <t>Corde 5 m</t>
  </si>
  <si>
    <t>Corde 10 m</t>
  </si>
  <si>
    <t>Corde 20 m</t>
  </si>
  <si>
    <t>Couverts de bois</t>
  </si>
  <si>
    <t>Couverts de metal</t>
  </si>
  <si>
    <t>Couverts en argent</t>
  </si>
  <si>
    <t>Écuelle de bois</t>
  </si>
  <si>
    <t>Écuelle de fer</t>
  </si>
  <si>
    <t>Poele de base qui attache</t>
  </si>
  <si>
    <t>Poele de noble qui n'attache pas</t>
  </si>
  <si>
    <t>Gobelet en bois</t>
  </si>
  <si>
    <t>Gobelet de fer</t>
  </si>
  <si>
    <t>Gobelet de luxe ouvragé</t>
  </si>
  <si>
    <t>Coupe à vin plaquée or</t>
  </si>
  <si>
    <t>Vêtements</t>
  </si>
  <si>
    <t>Chaussures de paysan</t>
  </si>
  <si>
    <t>Chaussures d'aventurier correctes</t>
  </si>
  <si>
    <t>Bottes de cuir</t>
  </si>
  <si>
    <t>Short de toile de base pour paysan</t>
  </si>
  <si>
    <t>Pantalon de toile nase</t>
  </si>
  <si>
    <t>Pantalon correct</t>
  </si>
  <si>
    <t>Chemise de paysan</t>
  </si>
  <si>
    <t>Chemise de base</t>
  </si>
  <si>
    <t>Chemise d'aventurier correcte</t>
  </si>
  <si>
    <t>Tunique de toile</t>
  </si>
  <si>
    <t>Tunique un peu classe</t>
  </si>
  <si>
    <t>Gants de manutention</t>
  </si>
  <si>
    <t>Gants de laine</t>
  </si>
  <si>
    <t>Gants de cuir doublé</t>
  </si>
  <si>
    <t>Manteau en coton huilé</t>
  </si>
  <si>
    <t>Chapeau de paille</t>
  </si>
  <si>
    <t>Chapeau de marchand</t>
  </si>
  <si>
    <t>Cape de base</t>
  </si>
  <si>
    <t>Type de protection :</t>
  </si>
  <si>
    <t>Armure et protections V.2.0</t>
  </si>
  <si>
    <t>Vestes et cottes matelassées</t>
  </si>
  <si>
    <t>Veste toile renforcée</t>
  </si>
  <si>
    <t>Veste toile renforcée noire, pour voleur</t>
  </si>
  <si>
    <t>Gambison de base</t>
  </si>
  <si>
    <t>Gambison luxe</t>
  </si>
  <si>
    <t>Plastrons cuir</t>
  </si>
  <si>
    <t>Plastron de cuir de base</t>
  </si>
  <si>
    <t>Plastron de cuir bouilli correct</t>
  </si>
  <si>
    <t>Plastron de cuir moulé sur mesure</t>
  </si>
  <si>
    <t>Plastron de cuir renforcé métal</t>
  </si>
  <si>
    <t>Plastrons métal</t>
  </si>
  <si>
    <t>Plastron métal, lourd et grossier</t>
  </si>
  <si>
    <t>Jambières métal, lourdes et grossières</t>
  </si>
  <si>
    <t>Brassières métal, lourdes et grossières</t>
  </si>
  <si>
    <t>Casques et heaumes</t>
  </si>
  <si>
    <t>Casque de cuir</t>
  </si>
  <si>
    <t>Casque de cuir luxe</t>
  </si>
  <si>
    <t>Casque de métal de base</t>
  </si>
  <si>
    <t>Casque de métal "Lebohaum"</t>
  </si>
  <si>
    <t>Gantelets/Bracelets</t>
  </si>
  <si>
    <t>Gantelets / bracelets cuir</t>
  </si>
  <si>
    <t>Gantelets / bracelets cuir et métal</t>
  </si>
  <si>
    <t>Gantelets maille</t>
  </si>
  <si>
    <t>Bottes</t>
  </si>
  <si>
    <t>Bottes de cuir minables</t>
  </si>
  <si>
    <t>Bottes de cuir standard</t>
  </si>
  <si>
    <t>Bottes de cuir renforcées de base</t>
  </si>
  <si>
    <t>Bottes de cuir renforcées légères</t>
  </si>
  <si>
    <t>Boucliers</t>
  </si>
  <si>
    <t>Bouclier de base</t>
  </si>
  <si>
    <t>Grand bouclier de base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</si>
</sst>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  <family val="2"/>
    </font>
    <font>
      <b/>
      <i/>
      <u/>
      <sz val="20"/>
      <color indexed="54"/>
      <name val="Arial"/>
      <family val="2"/>
    </font>
    <font>
      <u/>
      <sz val="10"/>
      <name val="Arial"/>
      <family val="2"/>
    </font>
    <font>
      <u/>
      <sz val="10"/>
      <color indexed="52"/>
      <name val="Arial"/>
      <family val="2"/>
    </font>
    <font>
      <u/>
      <sz val="10"/>
      <color indexed="57"/>
      <name val="Arial"/>
      <family val="2"/>
    </font>
    <font>
      <b/>
      <sz val="10"/>
      <name val="Arial"/>
      <family val="2"/>
    </font>
    <font>
      <b/>
      <sz val="10"/>
      <color indexed="52"/>
      <name val="Arial"/>
      <family val="2"/>
    </font>
    <font>
      <b/>
      <sz val="10"/>
      <color indexed="57"/>
      <name val="Arial"/>
      <family val="2"/>
    </font>
    <font>
      <sz val="10"/>
      <color indexed="8"/>
      <name val="Arial"/>
      <family val="2"/>
    </font>
    <font>
      <b/>
      <i/>
      <u/>
      <sz val="12"/>
      <name val="Arial"/>
      <family val="2"/>
    </font>
    <font>
      <b/>
      <sz val="10"/>
      <color indexed="60"/>
      <name val="Arial"/>
      <family val="2"/>
    </font>
    <font>
      <b/>
      <sz val="10"/>
      <color indexed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13"/>
      </patternFill>
    </fill>
    <fill>
      <patternFill patternType="solid">
        <fgColor indexed="9"/>
        <bgColor indexed="26"/>
      </patternFill>
    </fill>
    <fill>
      <patternFill patternType="solid">
        <fgColor indexed="27"/>
        <bgColor indexed="41"/>
      </patternFill>
    </fill>
    <fill>
      <patternFill patternType="solid">
        <fgColor indexed="44"/>
        <bgColor indexed="24"/>
      </patternFill>
    </fill>
    <fill>
      <patternFill patternType="solid">
        <fgColor indexed="26"/>
        <bgColor indexed="43"/>
      </patternFill>
    </fill>
    <fill>
      <patternFill patternType="solid">
        <fgColor indexed="13"/>
        <bgColor indexed="43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0" xfId="0" applyFill="1" applyAlignment="1">
      <alignment horizontal="center" vertical="center"/>
    </xf>
    <xf numFmtId="0" fontId="2" fillId="0" borderId="0" xfId="0" applyFont="1" applyBorder="1" applyAlignment="1" applyProtection="1">
      <alignment horizontal="center" vertical="center"/>
      <protection hidden="1"/>
    </xf>
    <xf numFmtId="0" fontId="0" fillId="0" borderId="0" xfId="0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/>
    </xf>
    <xf numFmtId="0" fontId="11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left" vertical="center"/>
    </xf>
    <xf numFmtId="0" fontId="0" fillId="4" borderId="1" xfId="0" applyFill="1" applyBorder="1" applyAlignment="1">
      <alignment horizontal="center" vertical="center"/>
    </xf>
    <xf numFmtId="0" fontId="0" fillId="4" borderId="1" xfId="0" applyNumberForma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0" fillId="5" borderId="1" xfId="0" applyFont="1" applyFill="1" applyBorder="1" applyAlignment="1">
      <alignment horizontal="left" vertical="center"/>
    </xf>
    <xf numFmtId="0" fontId="0" fillId="5" borderId="1" xfId="0" applyFill="1" applyBorder="1" applyAlignment="1">
      <alignment horizontal="center" vertical="center"/>
    </xf>
    <xf numFmtId="0" fontId="0" fillId="5" borderId="1" xfId="0" applyNumberForma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 applyProtection="1">
      <alignment horizontal="center" vertical="center"/>
      <protection hidden="1"/>
    </xf>
    <xf numFmtId="0" fontId="2" fillId="0" borderId="1" xfId="0" applyFont="1" applyBorder="1" applyAlignment="1" applyProtection="1">
      <alignment horizontal="center" vertical="center"/>
      <protection hidden="1"/>
    </xf>
    <xf numFmtId="0" fontId="10" fillId="0" borderId="1" xfId="0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 applyProtection="1">
      <alignment horizontal="center" vertical="center"/>
      <protection hidden="1"/>
    </xf>
    <xf numFmtId="0" fontId="6" fillId="0" borderId="1" xfId="0" applyFont="1" applyBorder="1" applyAlignment="1" applyProtection="1">
      <alignment horizontal="center" vertical="center"/>
      <protection hidden="1"/>
    </xf>
    <xf numFmtId="0" fontId="2" fillId="0" borderId="1" xfId="0" applyFont="1" applyBorder="1" applyAlignment="1" applyProtection="1">
      <alignment horizontal="center" vertical="center"/>
      <protection hidden="1"/>
    </xf>
    <xf numFmtId="0" fontId="2" fillId="6" borderId="1" xfId="0" applyFont="1" applyFill="1" applyBorder="1" applyAlignment="1">
      <alignment horizontal="center" vertical="center"/>
    </xf>
    <xf numFmtId="0" fontId="0" fillId="6" borderId="1" xfId="0" applyFont="1" applyFill="1" applyBorder="1" applyAlignment="1">
      <alignment horizontal="left" vertical="center"/>
    </xf>
    <xf numFmtId="0" fontId="0" fillId="6" borderId="1" xfId="0" applyFill="1" applyBorder="1" applyAlignment="1">
      <alignment horizontal="center" vertical="center"/>
    </xf>
    <xf numFmtId="0" fontId="11" fillId="6" borderId="1" xfId="0" applyFont="1" applyFill="1" applyBorder="1" applyAlignment="1">
      <alignment horizontal="center" vertical="center"/>
    </xf>
    <xf numFmtId="0" fontId="0" fillId="7" borderId="1" xfId="0" applyFont="1" applyFill="1" applyBorder="1" applyAlignment="1">
      <alignment horizontal="left" vertical="center"/>
    </xf>
    <xf numFmtId="0" fontId="0" fillId="7" borderId="1" xfId="0" applyFill="1" applyBorder="1" applyAlignment="1">
      <alignment horizontal="center" vertical="center"/>
    </xf>
    <xf numFmtId="0" fontId="11" fillId="7" borderId="1" xfId="0" applyFont="1" applyFill="1" applyBorder="1" applyAlignment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  <protection hidden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6E6E6"/>
      <rgbColor rgb="00FF0000"/>
      <rgbColor rgb="0000FF00"/>
      <rgbColor rgb="000000FF"/>
      <rgbColor rgb="00FFFF66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83CAFF"/>
      <rgbColor rgb="00FF99CC"/>
      <rgbColor rgb="00CC99FF"/>
      <rgbColor rgb="00FFCC99"/>
      <rgbColor rgb="003366FF"/>
      <rgbColor rgb="0033CCCC"/>
      <rgbColor rgb="0099CC00"/>
      <rgbColor rgb="00FFCC00"/>
      <rgbColor rgb="00FF950E"/>
      <rgbColor rgb="00FF6600"/>
      <rgbColor rgb="009966CC"/>
      <rgbColor rgb="00969696"/>
      <rgbColor rgb="00003366"/>
      <rgbColor rgb="00579D1C"/>
      <rgbColor rgb="00003300"/>
      <rgbColor rgb="00333300"/>
      <rgbColor rgb="00804C19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184"/>
  <sheetViews>
    <sheetView tabSelected="1" zoomScale="80" zoomScaleNormal="80" workbookViewId="0">
      <selection activeCell="H153" sqref="H153"/>
    </sheetView>
  </sheetViews>
  <sheetFormatPr baseColWidth="10" defaultColWidth="11.5703125" defaultRowHeight="19.5" customHeight="1" x14ac:dyDescent="0.2"/>
  <cols>
    <col min="1" max="1" width="32.7109375" style="1" customWidth="1"/>
    <col min="2" max="2" width="46.7109375" style="2" customWidth="1"/>
    <col min="3" max="3" width="12.5703125" style="1" customWidth="1"/>
    <col min="4" max="4" width="13.42578125" style="1" customWidth="1"/>
    <col min="5" max="5" width="7.85546875" style="1" customWidth="1"/>
    <col min="6" max="6" width="11.7109375" style="1" customWidth="1"/>
    <col min="7" max="7" width="13" style="1" customWidth="1"/>
    <col min="8" max="8" width="11.5703125" style="1"/>
    <col min="9" max="9" width="9.28515625" style="1" customWidth="1"/>
    <col min="10" max="10" width="13.7109375" style="1" customWidth="1"/>
    <col min="11" max="11" width="2.7109375" style="1" customWidth="1"/>
    <col min="12" max="12" width="2.85546875" style="1" customWidth="1"/>
    <col min="13" max="13" width="3" style="1" customWidth="1"/>
    <col min="14" max="16384" width="11.5703125" style="1"/>
  </cols>
  <sheetData>
    <row r="1" spans="1:10" s="3" customFormat="1" ht="41.1" customHeight="1" x14ac:dyDescent="0.2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s="3" customFormat="1" ht="10.7" customHeight="1" x14ac:dyDescent="0.2">
      <c r="A2" s="16"/>
      <c r="B2" s="16"/>
      <c r="C2" s="16"/>
      <c r="D2" s="16"/>
      <c r="E2" s="16"/>
      <c r="F2" s="16"/>
      <c r="G2" s="16"/>
      <c r="H2" s="16"/>
      <c r="I2" s="16"/>
      <c r="J2" s="16"/>
    </row>
    <row r="3" spans="1:10" s="5" customFormat="1" ht="19.899999999999999" customHeight="1" x14ac:dyDescent="0.2">
      <c r="A3" s="1"/>
      <c r="B3" s="17" t="s">
        <v>1</v>
      </c>
      <c r="C3" s="18" t="s">
        <v>2</v>
      </c>
      <c r="D3" s="18" t="s">
        <v>3</v>
      </c>
      <c r="E3" s="18" t="s">
        <v>4</v>
      </c>
      <c r="F3" s="19" t="s">
        <v>5</v>
      </c>
      <c r="G3" s="20" t="s">
        <v>6</v>
      </c>
      <c r="H3" s="4"/>
      <c r="I3" s="4"/>
    </row>
    <row r="4" spans="1:10" s="3" customFormat="1" ht="19.899999999999999" customHeight="1" x14ac:dyDescent="0.2">
      <c r="A4" s="1"/>
      <c r="B4" s="17"/>
      <c r="C4" s="21">
        <v>11</v>
      </c>
      <c r="D4" s="21">
        <v>12</v>
      </c>
      <c r="E4" s="21">
        <v>12</v>
      </c>
      <c r="F4" s="22">
        <v>10</v>
      </c>
      <c r="G4" s="23">
        <v>12</v>
      </c>
      <c r="H4" s="4"/>
      <c r="I4" s="4"/>
    </row>
    <row r="5" spans="1:10" s="3" customFormat="1" ht="19.899999999999999" customHeight="1" x14ac:dyDescent="0.2">
      <c r="A5" s="1"/>
      <c r="B5" s="18" t="s">
        <v>7</v>
      </c>
      <c r="C5" s="21">
        <v>70</v>
      </c>
    </row>
    <row r="6" spans="1:10" s="3" customFormat="1" ht="9.4" customHeight="1" x14ac:dyDescent="0.2">
      <c r="A6" s="1"/>
      <c r="C6" s="6"/>
      <c r="D6" s="5"/>
    </row>
    <row r="7" spans="1:10" s="3" customFormat="1" ht="19.899999999999999" customHeight="1" x14ac:dyDescent="0.2">
      <c r="A7" s="24" t="s">
        <v>8</v>
      </c>
      <c r="B7" s="25" t="str">
        <f ca="1">CHOOSE(RANDBETWEEN(1,COUNTIF(J24:J49, "OKAY !!!")),B24,B25,B26,B27,B28,B29,B30,IF(J31="OKAY !!!",B31,""),IF(J32="OKAY !!!",B32,""),IF(J33="OKAY !!!",B33,""),IF(J34="OKAY !!!",B34,""),IF(J35="OKAY !!!", B35,""),IF(J36="OKAY !!!", B36,""),IF(J37="OKAY !!!", B37,""),IF(J38="OKAY !!!", B38,""),IF(J39="OKAY !!!",B39,""),IF(J40="OKAY !!!",B40,""),IF(J41="OKAY !!!",B41,""),IF(J42="OKAY !!!",B42,""),IF(J43="OKAY !!!",B43,""),IF(J44="OKAY !!!",B44,""),IF(J45="OKAY !!!",B45,""),IF(J46="OKAY !!!",B46,""),IF(J47="OKAY !!!",B47,""),IF(J48="OKAY !!!",B48,""),IF(J49="OKAY !!!",B49,""))</f>
        <v>Branche moisie</v>
      </c>
      <c r="C7" s="26" t="s">
        <v>9</v>
      </c>
      <c r="D7" s="26"/>
      <c r="E7" s="26"/>
      <c r="F7" s="27" t="str">
        <f ca="1">IF(B8=B72,CHOOSE(RANDBETWEEN(1,COUNTIF(J82:J83, "OKAY !!!")),B82,B83), IF(B8=B73,CHOOSE(RANDBETWEEN(1,COUNTIF(J82:J83,"OKAY !!!")),B82,B83), "Pas d'arbalète"))</f>
        <v>Pas d'arbalète</v>
      </c>
      <c r="G7" s="27"/>
      <c r="H7" s="27"/>
    </row>
    <row r="8" spans="1:10" s="3" customFormat="1" ht="19.899999999999999" customHeight="1" x14ac:dyDescent="0.2">
      <c r="A8" s="24" t="s">
        <v>10</v>
      </c>
      <c r="B8" s="25" t="str">
        <f ca="1">CHOOSE(RANDBETWEEN(1,COUNTIF(J50:J73, "OKAY !!!")),B55,B60,B63,B64,B67,IF(J50="OKAY !!!",B50,""),IF(J51="OKAY !!!",B51,""),IF(J52="OKAY !!!",B52,""),IF(J53="OKAY !!!",B53,""),IF(J54="OKAY !!!", B54,""),IF(J56="OKAY !!!", B56,""),IF(J57="OKAY !!!", B57,""),IF(J58="OKAY !!!", B58,""),IF(J59="OKAY !!!",B59,""),IF(J61="OKAY !!!",B61,""),IF(J62="OKAY !!!",B62,""),IF(J65="OKAY !!!",B65,""),IF(J66="OKAY !!!",B66,""),IF(J68="OKAY !!!",B68,""),IF(J69="OKAY !!!",B70,""),IF(J71="OKAY !!!",B71,""),IF(J72="OKAY !!!",B72,""),IF(J73="OKAY !!!",B73,""))</f>
        <v/>
      </c>
      <c r="C8" s="26" t="s">
        <v>11</v>
      </c>
      <c r="D8" s="26"/>
      <c r="E8" s="26"/>
      <c r="F8" s="27" t="str">
        <f ca="1">IF(B8=B67,CHOOSE(RANDBETWEEN(1,COUNTIF(J74:J81, "OKAY !!!")),B74,B75,B76,IF(J77="OKAY !!!",B77,""),IF(J78="OKAY !!!",B78,""),IF(J79="OKAY !!!",B79,"")), IF(B8=B68,CHOOSE(RANDBETWEEN(1,COUNTIF(J74:J81, "OKAY !!!")),B74,B75,B76,IF(J77="OKAY !!!",B77,""),IF(J78="OKAY !!!",B78,""),IF(J79="OKAY !!!",B79,"")), IF(B8=B69,CHOOSE(RANDBETWEEN(1,COUNTIF(J74:J81, "OKAY !!!")),B74,B75,B76,IF(J77="OKAY !!!",B77,""),IF(J78="OKAY !!!",B78,""),IF(J79="OKAY !!!",B79,"")), IF(B8=B70,CHOOSE(RANDBETWEEN(1,COUNTIF(J74:J81, "OKAY !!!")),B74,B75,B76,IF(J77="OKAY !!!",B77,""),IF(J78="OKAY !!!",B78,""),IF(J79="OKAY !!!",B79,"")), IF(B8=B71,CHOOSE(RANDBETWEEN(1,COUNTIF(J74:J81, "OKAY !!!")),B74,B75,B76,IF(J77="OKAY !!!",B77,""),IF(J78="OKAY !!!",B78,""),IF(J79="OKAY !!!",B79,"")), "Pas d'arc")))))</f>
        <v>Pas d'arc</v>
      </c>
      <c r="G8" s="27"/>
      <c r="H8" s="27"/>
    </row>
    <row r="9" spans="1:10" s="3" customFormat="1" ht="9.4" customHeight="1" x14ac:dyDescent="0.2">
      <c r="B9" s="4"/>
      <c r="C9" s="7"/>
    </row>
    <row r="10" spans="1:10" s="3" customFormat="1" ht="19.899999999999999" customHeight="1" x14ac:dyDescent="0.2">
      <c r="A10" s="28" t="s">
        <v>12</v>
      </c>
      <c r="B10" s="29" t="str">
        <f t="shared" ref="B10:B17" ca="1" si="0">B85</f>
        <v>Plat de viande de base</v>
      </c>
      <c r="C10" s="29"/>
      <c r="D10" s="29"/>
      <c r="E10" s="5"/>
    </row>
    <row r="11" spans="1:10" s="3" customFormat="1" ht="19.899999999999999" customHeight="1" x14ac:dyDescent="0.2">
      <c r="A11" s="30" t="s">
        <v>13</v>
      </c>
      <c r="B11" s="31" t="str">
        <f t="shared" ca="1" si="0"/>
        <v>Besace de base</v>
      </c>
      <c r="C11" s="32" t="s">
        <v>14</v>
      </c>
      <c r="D11" s="32"/>
      <c r="E11" s="5"/>
    </row>
    <row r="12" spans="1:10" s="3" customFormat="1" ht="19.899999999999999" customHeight="1" x14ac:dyDescent="0.2">
      <c r="A12" s="30"/>
      <c r="B12" s="31" t="str">
        <f t="shared" ca="1" si="0"/>
        <v>Couverture d'aventurier</v>
      </c>
      <c r="C12" s="32" t="s">
        <v>15</v>
      </c>
      <c r="D12" s="32"/>
      <c r="E12" s="5"/>
    </row>
    <row r="13" spans="1:10" s="3" customFormat="1" ht="19.899999999999999" customHeight="1" x14ac:dyDescent="0.2">
      <c r="A13" s="30"/>
      <c r="B13" s="31" t="str">
        <f t="shared" ca="1" si="0"/>
        <v>Écuelle de fer</v>
      </c>
      <c r="C13" s="32" t="s">
        <v>16</v>
      </c>
      <c r="D13" s="32"/>
      <c r="E13" s="5"/>
    </row>
    <row r="14" spans="1:10" s="3" customFormat="1" ht="19.899999999999999" customHeight="1" x14ac:dyDescent="0.2">
      <c r="A14" s="30" t="s">
        <v>17</v>
      </c>
      <c r="B14" s="31" t="str">
        <f t="shared" ca="1" si="0"/>
        <v>Bottes de cuir</v>
      </c>
      <c r="C14" s="32" t="s">
        <v>18</v>
      </c>
      <c r="D14" s="32"/>
      <c r="E14" s="5"/>
    </row>
    <row r="15" spans="1:10" s="3" customFormat="1" ht="19.899999999999999" customHeight="1" x14ac:dyDescent="0.2">
      <c r="A15" s="30"/>
      <c r="B15" s="31" t="str">
        <f t="shared" ca="1" si="0"/>
        <v>Pantalon correct</v>
      </c>
      <c r="C15" s="32" t="s">
        <v>19</v>
      </c>
      <c r="D15" s="32"/>
    </row>
    <row r="16" spans="1:10" s="3" customFormat="1" ht="19.899999999999999" customHeight="1" x14ac:dyDescent="0.2">
      <c r="A16" s="30"/>
      <c r="B16" s="31" t="str">
        <f t="shared" ca="1" si="0"/>
        <v>Chemise de base</v>
      </c>
      <c r="C16" s="32" t="s">
        <v>20</v>
      </c>
      <c r="D16" s="32"/>
    </row>
    <row r="17" spans="1:16" s="3" customFormat="1" ht="19.899999999999999" customHeight="1" x14ac:dyDescent="0.2">
      <c r="A17" s="30"/>
      <c r="B17" s="31" t="str">
        <f t="shared" ca="1" si="0"/>
        <v>Gants de manutention</v>
      </c>
      <c r="C17" s="32" t="s">
        <v>21</v>
      </c>
      <c r="D17" s="32"/>
    </row>
    <row r="18" spans="1:16" s="3" customFormat="1" ht="9.4" customHeight="1" x14ac:dyDescent="0.2">
      <c r="B18" s="5"/>
      <c r="C18" s="7"/>
    </row>
    <row r="19" spans="1:16" s="3" customFormat="1" ht="19.899999999999999" customHeight="1" x14ac:dyDescent="0.2">
      <c r="A19" s="26" t="s">
        <v>22</v>
      </c>
      <c r="B19" s="33" t="str">
        <f ca="1">B156</f>
        <v>Gambison de base</v>
      </c>
      <c r="C19" s="34" t="s">
        <v>20</v>
      </c>
    </row>
    <row r="20" spans="1:16" s="3" customFormat="1" ht="19.899999999999999" customHeight="1" x14ac:dyDescent="0.2">
      <c r="A20" s="26"/>
      <c r="B20" s="33" t="str">
        <f ca="1">B157</f>
        <v>Bottes de cuir renforcées de base</v>
      </c>
      <c r="C20" s="34" t="s">
        <v>21</v>
      </c>
    </row>
    <row r="21" spans="1:16" s="4" customFormat="1" ht="19.899999999999999" customHeight="1" x14ac:dyDescent="0.2">
      <c r="A21" s="1"/>
    </row>
    <row r="22" spans="1:16" s="3" customFormat="1" ht="19.899999999999999" customHeight="1" x14ac:dyDescent="0.2">
      <c r="A22" s="35" t="s">
        <v>23</v>
      </c>
      <c r="B22" s="35" t="s">
        <v>24</v>
      </c>
      <c r="C22" s="17" t="s">
        <v>25</v>
      </c>
      <c r="D22" s="17" t="s">
        <v>26</v>
      </c>
      <c r="E22" s="17" t="s">
        <v>27</v>
      </c>
      <c r="F22" s="17"/>
      <c r="G22" s="17" t="s">
        <v>28</v>
      </c>
      <c r="H22" s="17"/>
      <c r="I22" s="36" t="s">
        <v>29</v>
      </c>
      <c r="J22" s="36" t="s">
        <v>30</v>
      </c>
      <c r="K22" s="1"/>
      <c r="L22" s="1"/>
      <c r="N22" s="55" t="s">
        <v>31</v>
      </c>
      <c r="O22" s="55"/>
      <c r="P22" s="55"/>
    </row>
    <row r="23" spans="1:16" s="5" customFormat="1" ht="19.899999999999999" customHeight="1" x14ac:dyDescent="0.2">
      <c r="A23" s="35"/>
      <c r="B23" s="35"/>
      <c r="C23" s="35"/>
      <c r="D23" s="35"/>
      <c r="E23" s="18" t="s">
        <v>6</v>
      </c>
      <c r="F23" s="18" t="s">
        <v>32</v>
      </c>
      <c r="G23" s="18" t="s">
        <v>33</v>
      </c>
      <c r="H23" s="18" t="s">
        <v>32</v>
      </c>
      <c r="I23" s="36"/>
      <c r="J23" s="36"/>
      <c r="K23" s="1"/>
      <c r="L23" s="1"/>
      <c r="N23" s="56" t="s">
        <v>34</v>
      </c>
      <c r="O23" s="56" t="s">
        <v>6</v>
      </c>
      <c r="P23" s="56" t="s">
        <v>32</v>
      </c>
    </row>
    <row r="24" spans="1:16" ht="19.899999999999999" customHeight="1" x14ac:dyDescent="0.2">
      <c r="A24" s="37" t="s">
        <v>35</v>
      </c>
      <c r="B24" s="38" t="s">
        <v>36</v>
      </c>
      <c r="C24" s="39">
        <v>0</v>
      </c>
      <c r="D24" s="39" t="s">
        <v>37</v>
      </c>
      <c r="E24" s="39">
        <v>0</v>
      </c>
      <c r="F24" s="40">
        <v>0</v>
      </c>
      <c r="G24" s="41" t="str">
        <f t="shared" ref="G24:G55" si="1">IF(E24&lt;O24,"Possible","Impossible")</f>
        <v>Possible</v>
      </c>
      <c r="H24" s="42" t="str">
        <f t="shared" ref="H24:H55" si="2">IF(F24&lt;P24,"Possible","Impossible")</f>
        <v>Possible</v>
      </c>
      <c r="I24" s="43" t="str">
        <f t="shared" ref="I24:I55" si="3">IF(C24&lt;N24,"OK","Bloqué")</f>
        <v>OK</v>
      </c>
      <c r="J24" s="44" t="str">
        <f t="shared" ref="J24:J55" si="4">IF(G24="Possible",IF(H24="Possible",IF(I24="OK","OKAY !!!","non"),"non"),"non")</f>
        <v>OKAY !!!</v>
      </c>
      <c r="K24" s="8"/>
      <c r="L24" s="8"/>
      <c r="M24" s="8"/>
      <c r="N24" s="57">
        <f>2*C5</f>
        <v>140</v>
      </c>
      <c r="O24" s="58">
        <f>G4</f>
        <v>12</v>
      </c>
      <c r="P24" s="59">
        <f>F4</f>
        <v>10</v>
      </c>
    </row>
    <row r="25" spans="1:16" ht="19.899999999999999" customHeight="1" x14ac:dyDescent="0.2">
      <c r="A25" s="37"/>
      <c r="B25" s="38" t="s">
        <v>38</v>
      </c>
      <c r="C25" s="39">
        <v>0</v>
      </c>
      <c r="D25" s="39" t="s">
        <v>39</v>
      </c>
      <c r="E25" s="39">
        <v>0</v>
      </c>
      <c r="F25" s="39">
        <v>0</v>
      </c>
      <c r="G25" s="41" t="str">
        <f t="shared" si="1"/>
        <v>Possible</v>
      </c>
      <c r="H25" s="42" t="str">
        <f t="shared" si="2"/>
        <v>Possible</v>
      </c>
      <c r="I25" s="43" t="str">
        <f t="shared" si="3"/>
        <v>OK</v>
      </c>
      <c r="J25" s="44" t="str">
        <f t="shared" si="4"/>
        <v>OKAY !!!</v>
      </c>
      <c r="K25" s="8"/>
      <c r="L25" s="8"/>
      <c r="M25" s="8"/>
      <c r="N25" s="57">
        <f t="shared" ref="N25:N62" si="5">N24</f>
        <v>140</v>
      </c>
      <c r="O25" s="58">
        <f t="shared" ref="O25:O62" si="6">O24</f>
        <v>12</v>
      </c>
      <c r="P25" s="59">
        <f t="shared" ref="P25:P62" si="7">P24</f>
        <v>10</v>
      </c>
    </row>
    <row r="26" spans="1:16" ht="19.899999999999999" customHeight="1" x14ac:dyDescent="0.2">
      <c r="A26" s="37"/>
      <c r="B26" s="38" t="s">
        <v>40</v>
      </c>
      <c r="C26" s="39">
        <v>0</v>
      </c>
      <c r="D26" s="39" t="s">
        <v>41</v>
      </c>
      <c r="E26" s="39">
        <v>0</v>
      </c>
      <c r="F26" s="40">
        <v>0</v>
      </c>
      <c r="G26" s="41" t="str">
        <f t="shared" si="1"/>
        <v>Possible</v>
      </c>
      <c r="H26" s="42" t="str">
        <f t="shared" si="2"/>
        <v>Possible</v>
      </c>
      <c r="I26" s="43" t="str">
        <f t="shared" si="3"/>
        <v>OK</v>
      </c>
      <c r="J26" s="44" t="str">
        <f t="shared" si="4"/>
        <v>OKAY !!!</v>
      </c>
      <c r="K26" s="8"/>
      <c r="L26" s="8"/>
      <c r="M26" s="8"/>
      <c r="N26" s="57">
        <f t="shared" si="5"/>
        <v>140</v>
      </c>
      <c r="O26" s="58">
        <f t="shared" si="6"/>
        <v>12</v>
      </c>
      <c r="P26" s="59">
        <f t="shared" si="7"/>
        <v>10</v>
      </c>
    </row>
    <row r="27" spans="1:16" ht="19.899999999999999" customHeight="1" x14ac:dyDescent="0.2">
      <c r="A27" s="37"/>
      <c r="B27" s="38" t="s">
        <v>42</v>
      </c>
      <c r="C27" s="39">
        <v>0</v>
      </c>
      <c r="D27" s="39" t="s">
        <v>41</v>
      </c>
      <c r="E27" s="39">
        <v>0</v>
      </c>
      <c r="F27" s="39">
        <v>0</v>
      </c>
      <c r="G27" s="41" t="str">
        <f t="shared" si="1"/>
        <v>Possible</v>
      </c>
      <c r="H27" s="42" t="str">
        <f t="shared" si="2"/>
        <v>Possible</v>
      </c>
      <c r="I27" s="43" t="str">
        <f t="shared" si="3"/>
        <v>OK</v>
      </c>
      <c r="J27" s="44" t="str">
        <f t="shared" si="4"/>
        <v>OKAY !!!</v>
      </c>
      <c r="K27" s="8"/>
      <c r="L27" s="8"/>
      <c r="M27" s="8"/>
      <c r="N27" s="57">
        <f t="shared" si="5"/>
        <v>140</v>
      </c>
      <c r="O27" s="58">
        <f t="shared" si="6"/>
        <v>12</v>
      </c>
      <c r="P27" s="59">
        <f t="shared" si="7"/>
        <v>10</v>
      </c>
    </row>
    <row r="28" spans="1:16" ht="19.899999999999999" customHeight="1" x14ac:dyDescent="0.2">
      <c r="A28" s="37"/>
      <c r="B28" s="38" t="s">
        <v>43</v>
      </c>
      <c r="C28" s="39">
        <v>0</v>
      </c>
      <c r="D28" s="39" t="s">
        <v>44</v>
      </c>
      <c r="E28" s="39">
        <v>0</v>
      </c>
      <c r="F28" s="40">
        <v>0</v>
      </c>
      <c r="G28" s="41" t="str">
        <f t="shared" si="1"/>
        <v>Possible</v>
      </c>
      <c r="H28" s="42" t="str">
        <f t="shared" si="2"/>
        <v>Possible</v>
      </c>
      <c r="I28" s="43" t="str">
        <f t="shared" si="3"/>
        <v>OK</v>
      </c>
      <c r="J28" s="44" t="str">
        <f t="shared" si="4"/>
        <v>OKAY !!!</v>
      </c>
      <c r="K28" s="8"/>
      <c r="L28" s="8"/>
      <c r="M28" s="8"/>
      <c r="N28" s="57">
        <f t="shared" si="5"/>
        <v>140</v>
      </c>
      <c r="O28" s="58">
        <f t="shared" si="6"/>
        <v>12</v>
      </c>
      <c r="P28" s="59">
        <f t="shared" si="7"/>
        <v>10</v>
      </c>
    </row>
    <row r="29" spans="1:16" ht="19.899999999999999" customHeight="1" x14ac:dyDescent="0.2">
      <c r="A29" s="37"/>
      <c r="B29" s="38" t="s">
        <v>45</v>
      </c>
      <c r="C29" s="39">
        <v>0</v>
      </c>
      <c r="D29" s="39" t="s">
        <v>44</v>
      </c>
      <c r="E29" s="39">
        <v>0</v>
      </c>
      <c r="F29" s="39">
        <v>0</v>
      </c>
      <c r="G29" s="41" t="str">
        <f t="shared" si="1"/>
        <v>Possible</v>
      </c>
      <c r="H29" s="42" t="str">
        <f t="shared" si="2"/>
        <v>Possible</v>
      </c>
      <c r="I29" s="43" t="str">
        <f t="shared" si="3"/>
        <v>OK</v>
      </c>
      <c r="J29" s="44" t="str">
        <f t="shared" si="4"/>
        <v>OKAY !!!</v>
      </c>
      <c r="K29" s="8"/>
      <c r="L29" s="8"/>
      <c r="M29" s="8"/>
      <c r="N29" s="57">
        <f t="shared" si="5"/>
        <v>140</v>
      </c>
      <c r="O29" s="58">
        <f t="shared" si="6"/>
        <v>12</v>
      </c>
      <c r="P29" s="59">
        <f t="shared" si="7"/>
        <v>10</v>
      </c>
    </row>
    <row r="30" spans="1:16" ht="19.899999999999999" customHeight="1" x14ac:dyDescent="0.2">
      <c r="A30" s="37"/>
      <c r="B30" s="38" t="s">
        <v>46</v>
      </c>
      <c r="C30" s="39">
        <v>0</v>
      </c>
      <c r="D30" s="39" t="s">
        <v>47</v>
      </c>
      <c r="E30" s="39">
        <v>0</v>
      </c>
      <c r="F30" s="40">
        <v>0</v>
      </c>
      <c r="G30" s="41" t="str">
        <f t="shared" si="1"/>
        <v>Possible</v>
      </c>
      <c r="H30" s="42" t="str">
        <f t="shared" si="2"/>
        <v>Possible</v>
      </c>
      <c r="I30" s="43" t="str">
        <f t="shared" si="3"/>
        <v>OK</v>
      </c>
      <c r="J30" s="44" t="str">
        <f t="shared" si="4"/>
        <v>OKAY !!!</v>
      </c>
      <c r="K30" s="8"/>
      <c r="L30" s="8"/>
      <c r="M30" s="8"/>
      <c r="N30" s="57">
        <f t="shared" si="5"/>
        <v>140</v>
      </c>
      <c r="O30" s="58">
        <f t="shared" si="6"/>
        <v>12</v>
      </c>
      <c r="P30" s="59">
        <f t="shared" si="7"/>
        <v>10</v>
      </c>
    </row>
    <row r="31" spans="1:16" ht="19.899999999999999" customHeight="1" x14ac:dyDescent="0.2">
      <c r="A31" s="45" t="s">
        <v>48</v>
      </c>
      <c r="B31" s="46" t="s">
        <v>49</v>
      </c>
      <c r="C31" s="47">
        <v>0</v>
      </c>
      <c r="D31" s="47" t="s">
        <v>37</v>
      </c>
      <c r="E31" s="47">
        <v>0</v>
      </c>
      <c r="F31" s="48">
        <v>0</v>
      </c>
      <c r="G31" s="49" t="str">
        <f t="shared" si="1"/>
        <v>Possible</v>
      </c>
      <c r="H31" s="50" t="str">
        <f t="shared" si="2"/>
        <v>Possible</v>
      </c>
      <c r="I31" s="51" t="str">
        <f t="shared" si="3"/>
        <v>OK</v>
      </c>
      <c r="J31" s="52" t="str">
        <f t="shared" si="4"/>
        <v>OKAY !!!</v>
      </c>
      <c r="K31" s="8"/>
      <c r="L31" s="8"/>
      <c r="M31" s="8"/>
      <c r="N31" s="57">
        <f t="shared" si="5"/>
        <v>140</v>
      </c>
      <c r="O31" s="58">
        <f t="shared" si="6"/>
        <v>12</v>
      </c>
      <c r="P31" s="59">
        <f t="shared" si="7"/>
        <v>10</v>
      </c>
    </row>
    <row r="32" spans="1:16" ht="19.899999999999999" customHeight="1" x14ac:dyDescent="0.2">
      <c r="A32" s="45"/>
      <c r="B32" s="46" t="s">
        <v>50</v>
      </c>
      <c r="C32" s="47">
        <v>5</v>
      </c>
      <c r="D32" s="47" t="s">
        <v>37</v>
      </c>
      <c r="E32" s="47">
        <v>0</v>
      </c>
      <c r="F32" s="47">
        <v>0</v>
      </c>
      <c r="G32" s="49" t="str">
        <f t="shared" si="1"/>
        <v>Possible</v>
      </c>
      <c r="H32" s="50" t="str">
        <f t="shared" si="2"/>
        <v>Possible</v>
      </c>
      <c r="I32" s="51" t="str">
        <f t="shared" si="3"/>
        <v>OK</v>
      </c>
      <c r="J32" s="52" t="str">
        <f t="shared" si="4"/>
        <v>OKAY !!!</v>
      </c>
      <c r="K32" s="8"/>
      <c r="L32" s="8"/>
      <c r="M32" s="8"/>
      <c r="N32" s="57">
        <f t="shared" si="5"/>
        <v>140</v>
      </c>
      <c r="O32" s="58">
        <f t="shared" si="6"/>
        <v>12</v>
      </c>
      <c r="P32" s="59">
        <f t="shared" si="7"/>
        <v>10</v>
      </c>
    </row>
    <row r="33" spans="1:16" ht="19.899999999999999" customHeight="1" x14ac:dyDescent="0.2">
      <c r="A33" s="45"/>
      <c r="B33" s="46" t="s">
        <v>51</v>
      </c>
      <c r="C33" s="47">
        <v>10</v>
      </c>
      <c r="D33" s="47" t="s">
        <v>41</v>
      </c>
      <c r="E33" s="47">
        <v>0</v>
      </c>
      <c r="F33" s="48">
        <v>0</v>
      </c>
      <c r="G33" s="49" t="str">
        <f t="shared" si="1"/>
        <v>Possible</v>
      </c>
      <c r="H33" s="50" t="str">
        <f t="shared" si="2"/>
        <v>Possible</v>
      </c>
      <c r="I33" s="51" t="str">
        <f t="shared" si="3"/>
        <v>OK</v>
      </c>
      <c r="J33" s="52" t="str">
        <f t="shared" si="4"/>
        <v>OKAY !!!</v>
      </c>
      <c r="K33" s="8"/>
      <c r="L33" s="8"/>
      <c r="M33" s="8"/>
      <c r="N33" s="57">
        <f t="shared" si="5"/>
        <v>140</v>
      </c>
      <c r="O33" s="58">
        <f t="shared" si="6"/>
        <v>12</v>
      </c>
      <c r="P33" s="59">
        <f t="shared" si="7"/>
        <v>10</v>
      </c>
    </row>
    <row r="34" spans="1:16" ht="19.899999999999999" customHeight="1" x14ac:dyDescent="0.2">
      <c r="A34" s="45"/>
      <c r="B34" s="46" t="s">
        <v>52</v>
      </c>
      <c r="C34" s="47">
        <v>35</v>
      </c>
      <c r="D34" s="47" t="s">
        <v>41</v>
      </c>
      <c r="E34" s="47">
        <v>0</v>
      </c>
      <c r="F34" s="47">
        <v>0</v>
      </c>
      <c r="G34" s="49" t="str">
        <f t="shared" si="1"/>
        <v>Possible</v>
      </c>
      <c r="H34" s="50" t="str">
        <f t="shared" si="2"/>
        <v>Possible</v>
      </c>
      <c r="I34" s="51" t="str">
        <f t="shared" si="3"/>
        <v>OK</v>
      </c>
      <c r="J34" s="52" t="str">
        <f t="shared" si="4"/>
        <v>OKAY !!!</v>
      </c>
      <c r="K34" s="8"/>
      <c r="L34" s="8"/>
      <c r="M34" s="8"/>
      <c r="N34" s="57">
        <f t="shared" si="5"/>
        <v>140</v>
      </c>
      <c r="O34" s="58">
        <f t="shared" si="6"/>
        <v>12</v>
      </c>
      <c r="P34" s="59">
        <f t="shared" si="7"/>
        <v>10</v>
      </c>
    </row>
    <row r="35" spans="1:16" ht="19.899999999999999" customHeight="1" x14ac:dyDescent="0.2">
      <c r="A35" s="45"/>
      <c r="B35" s="46" t="s">
        <v>53</v>
      </c>
      <c r="C35" s="47">
        <v>15</v>
      </c>
      <c r="D35" s="47" t="s">
        <v>44</v>
      </c>
      <c r="E35" s="47">
        <v>0</v>
      </c>
      <c r="F35" s="47">
        <v>0</v>
      </c>
      <c r="G35" s="49" t="str">
        <f t="shared" si="1"/>
        <v>Possible</v>
      </c>
      <c r="H35" s="50" t="str">
        <f t="shared" si="2"/>
        <v>Possible</v>
      </c>
      <c r="I35" s="51" t="str">
        <f t="shared" si="3"/>
        <v>OK</v>
      </c>
      <c r="J35" s="52" t="str">
        <f t="shared" si="4"/>
        <v>OKAY !!!</v>
      </c>
      <c r="K35" s="8"/>
      <c r="L35" s="8"/>
      <c r="M35" s="8"/>
      <c r="N35" s="57">
        <f t="shared" si="5"/>
        <v>140</v>
      </c>
      <c r="O35" s="58">
        <f t="shared" si="6"/>
        <v>12</v>
      </c>
      <c r="P35" s="59">
        <f t="shared" si="7"/>
        <v>10</v>
      </c>
    </row>
    <row r="36" spans="1:16" ht="19.899999999999999" customHeight="1" x14ac:dyDescent="0.2">
      <c r="A36" s="45"/>
      <c r="B36" s="46" t="s">
        <v>54</v>
      </c>
      <c r="C36" s="47">
        <v>50</v>
      </c>
      <c r="D36" s="47" t="s">
        <v>44</v>
      </c>
      <c r="E36" s="47">
        <v>0</v>
      </c>
      <c r="F36" s="48">
        <v>0</v>
      </c>
      <c r="G36" s="49" t="str">
        <f t="shared" si="1"/>
        <v>Possible</v>
      </c>
      <c r="H36" s="50" t="str">
        <f t="shared" si="2"/>
        <v>Possible</v>
      </c>
      <c r="I36" s="51" t="str">
        <f t="shared" si="3"/>
        <v>OK</v>
      </c>
      <c r="J36" s="52" t="str">
        <f t="shared" si="4"/>
        <v>OKAY !!!</v>
      </c>
      <c r="K36" s="8"/>
      <c r="L36" s="8"/>
      <c r="M36" s="8"/>
      <c r="N36" s="57">
        <f t="shared" si="5"/>
        <v>140</v>
      </c>
      <c r="O36" s="58">
        <f t="shared" si="6"/>
        <v>12</v>
      </c>
      <c r="P36" s="59">
        <f t="shared" si="7"/>
        <v>10</v>
      </c>
    </row>
    <row r="37" spans="1:16" ht="19.899999999999999" customHeight="1" x14ac:dyDescent="0.2">
      <c r="A37" s="45"/>
      <c r="B37" s="46" t="s">
        <v>55</v>
      </c>
      <c r="C37" s="47">
        <v>200</v>
      </c>
      <c r="D37" s="47" t="s">
        <v>44</v>
      </c>
      <c r="E37" s="47">
        <v>0</v>
      </c>
      <c r="F37" s="47">
        <v>0</v>
      </c>
      <c r="G37" s="49" t="str">
        <f t="shared" si="1"/>
        <v>Possible</v>
      </c>
      <c r="H37" s="50" t="str">
        <f t="shared" si="2"/>
        <v>Possible</v>
      </c>
      <c r="I37" s="51" t="str">
        <f t="shared" si="3"/>
        <v>Bloqué</v>
      </c>
      <c r="J37" s="52" t="str">
        <f t="shared" si="4"/>
        <v>non</v>
      </c>
      <c r="K37" s="8"/>
      <c r="L37" s="8"/>
      <c r="M37" s="8"/>
      <c r="N37" s="57">
        <f t="shared" si="5"/>
        <v>140</v>
      </c>
      <c r="O37" s="58">
        <f t="shared" si="6"/>
        <v>12</v>
      </c>
      <c r="P37" s="59">
        <f t="shared" si="7"/>
        <v>10</v>
      </c>
    </row>
    <row r="38" spans="1:16" ht="19.899999999999999" customHeight="1" x14ac:dyDescent="0.2">
      <c r="A38" s="37" t="s">
        <v>56</v>
      </c>
      <c r="B38" s="38" t="s">
        <v>57</v>
      </c>
      <c r="C38" s="39">
        <v>50</v>
      </c>
      <c r="D38" s="39" t="s">
        <v>58</v>
      </c>
      <c r="E38" s="39">
        <v>0</v>
      </c>
      <c r="F38" s="39">
        <v>0</v>
      </c>
      <c r="G38" s="41" t="str">
        <f t="shared" si="1"/>
        <v>Possible</v>
      </c>
      <c r="H38" s="42" t="str">
        <f t="shared" si="2"/>
        <v>Possible</v>
      </c>
      <c r="I38" s="43" t="str">
        <f t="shared" si="3"/>
        <v>OK</v>
      </c>
      <c r="J38" s="44" t="str">
        <f t="shared" si="4"/>
        <v>OKAY !!!</v>
      </c>
      <c r="K38" s="8"/>
      <c r="L38" s="8"/>
      <c r="M38" s="8"/>
      <c r="N38" s="57">
        <f t="shared" si="5"/>
        <v>140</v>
      </c>
      <c r="O38" s="58">
        <f t="shared" si="6"/>
        <v>12</v>
      </c>
      <c r="P38" s="59">
        <f t="shared" si="7"/>
        <v>10</v>
      </c>
    </row>
    <row r="39" spans="1:16" ht="19.899999999999999" customHeight="1" x14ac:dyDescent="0.2">
      <c r="A39" s="37"/>
      <c r="B39" s="38" t="s">
        <v>59</v>
      </c>
      <c r="C39" s="39">
        <v>100</v>
      </c>
      <c r="D39" s="39" t="s">
        <v>58</v>
      </c>
      <c r="E39" s="39">
        <v>0</v>
      </c>
      <c r="F39" s="40">
        <v>0</v>
      </c>
      <c r="G39" s="41" t="str">
        <f t="shared" si="1"/>
        <v>Possible</v>
      </c>
      <c r="H39" s="42" t="str">
        <f t="shared" si="2"/>
        <v>Possible</v>
      </c>
      <c r="I39" s="43" t="str">
        <f t="shared" si="3"/>
        <v>OK</v>
      </c>
      <c r="J39" s="44" t="str">
        <f t="shared" si="4"/>
        <v>OKAY !!!</v>
      </c>
      <c r="K39" s="8"/>
      <c r="L39" s="8"/>
      <c r="M39" s="8"/>
      <c r="N39" s="57">
        <f t="shared" si="5"/>
        <v>140</v>
      </c>
      <c r="O39" s="58">
        <f t="shared" si="6"/>
        <v>12</v>
      </c>
      <c r="P39" s="59">
        <f t="shared" si="7"/>
        <v>10</v>
      </c>
    </row>
    <row r="40" spans="1:16" ht="19.899999999999999" customHeight="1" x14ac:dyDescent="0.2">
      <c r="A40" s="37"/>
      <c r="B40" s="38" t="s">
        <v>60</v>
      </c>
      <c r="C40" s="39">
        <v>200</v>
      </c>
      <c r="D40" s="39" t="s">
        <v>47</v>
      </c>
      <c r="E40" s="39">
        <v>0</v>
      </c>
      <c r="F40" s="39">
        <v>0</v>
      </c>
      <c r="G40" s="41" t="str">
        <f t="shared" si="1"/>
        <v>Possible</v>
      </c>
      <c r="H40" s="42" t="str">
        <f t="shared" si="2"/>
        <v>Possible</v>
      </c>
      <c r="I40" s="43" t="str">
        <f t="shared" si="3"/>
        <v>Bloqué</v>
      </c>
      <c r="J40" s="44" t="str">
        <f t="shared" si="4"/>
        <v>non</v>
      </c>
      <c r="K40" s="8"/>
      <c r="L40" s="8"/>
      <c r="M40" s="8"/>
      <c r="N40" s="57">
        <f t="shared" si="5"/>
        <v>140</v>
      </c>
      <c r="O40" s="58">
        <f t="shared" si="6"/>
        <v>12</v>
      </c>
      <c r="P40" s="59">
        <f t="shared" si="7"/>
        <v>10</v>
      </c>
    </row>
    <row r="41" spans="1:16" ht="19.899999999999999" customHeight="1" x14ac:dyDescent="0.2">
      <c r="A41" s="37"/>
      <c r="B41" s="38" t="s">
        <v>61</v>
      </c>
      <c r="C41" s="39">
        <v>200</v>
      </c>
      <c r="D41" s="39" t="s">
        <v>62</v>
      </c>
      <c r="E41" s="39">
        <v>0</v>
      </c>
      <c r="F41" s="40">
        <v>0</v>
      </c>
      <c r="G41" s="41" t="str">
        <f t="shared" si="1"/>
        <v>Possible</v>
      </c>
      <c r="H41" s="42" t="str">
        <f t="shared" si="2"/>
        <v>Possible</v>
      </c>
      <c r="I41" s="43" t="str">
        <f t="shared" si="3"/>
        <v>Bloqué</v>
      </c>
      <c r="J41" s="44" t="str">
        <f t="shared" si="4"/>
        <v>non</v>
      </c>
      <c r="K41" s="8"/>
      <c r="L41" s="8"/>
      <c r="M41" s="8"/>
      <c r="N41" s="57">
        <f t="shared" si="5"/>
        <v>140</v>
      </c>
      <c r="O41" s="58">
        <f t="shared" si="6"/>
        <v>12</v>
      </c>
      <c r="P41" s="59">
        <f t="shared" si="7"/>
        <v>10</v>
      </c>
    </row>
    <row r="42" spans="1:16" ht="19.899999999999999" customHeight="1" x14ac:dyDescent="0.2">
      <c r="A42" s="45" t="s">
        <v>63</v>
      </c>
      <c r="B42" s="46" t="s">
        <v>64</v>
      </c>
      <c r="C42" s="47">
        <v>100</v>
      </c>
      <c r="D42" s="47" t="s">
        <v>62</v>
      </c>
      <c r="E42" s="47">
        <v>0</v>
      </c>
      <c r="F42" s="48">
        <v>0</v>
      </c>
      <c r="G42" s="49" t="str">
        <f t="shared" si="1"/>
        <v>Possible</v>
      </c>
      <c r="H42" s="50" t="str">
        <f t="shared" si="2"/>
        <v>Possible</v>
      </c>
      <c r="I42" s="51" t="str">
        <f t="shared" si="3"/>
        <v>OK</v>
      </c>
      <c r="J42" s="52" t="str">
        <f t="shared" si="4"/>
        <v>OKAY !!!</v>
      </c>
      <c r="K42" s="8"/>
      <c r="L42" s="8"/>
      <c r="M42" s="8"/>
      <c r="N42" s="57">
        <f t="shared" si="5"/>
        <v>140</v>
      </c>
      <c r="O42" s="58">
        <f t="shared" si="6"/>
        <v>12</v>
      </c>
      <c r="P42" s="59">
        <f t="shared" si="7"/>
        <v>10</v>
      </c>
    </row>
    <row r="43" spans="1:16" ht="19.899999999999999" customHeight="1" x14ac:dyDescent="0.2">
      <c r="A43" s="45"/>
      <c r="B43" s="46" t="s">
        <v>65</v>
      </c>
      <c r="C43" s="47">
        <v>200</v>
      </c>
      <c r="D43" s="47" t="s">
        <v>66</v>
      </c>
      <c r="E43" s="47">
        <v>0</v>
      </c>
      <c r="F43" s="47">
        <v>0</v>
      </c>
      <c r="G43" s="49" t="str">
        <f t="shared" si="1"/>
        <v>Possible</v>
      </c>
      <c r="H43" s="50" t="str">
        <f t="shared" si="2"/>
        <v>Possible</v>
      </c>
      <c r="I43" s="51" t="str">
        <f t="shared" si="3"/>
        <v>Bloqué</v>
      </c>
      <c r="J43" s="52" t="str">
        <f t="shared" si="4"/>
        <v>non</v>
      </c>
      <c r="K43" s="8"/>
      <c r="L43" s="8"/>
      <c r="M43" s="8"/>
      <c r="N43" s="57">
        <f t="shared" si="5"/>
        <v>140</v>
      </c>
      <c r="O43" s="58">
        <f t="shared" si="6"/>
        <v>12</v>
      </c>
      <c r="P43" s="59">
        <f t="shared" si="7"/>
        <v>10</v>
      </c>
    </row>
    <row r="44" spans="1:16" ht="19.899999999999999" customHeight="1" x14ac:dyDescent="0.2">
      <c r="A44" s="37" t="s">
        <v>67</v>
      </c>
      <c r="B44" s="38" t="s">
        <v>68</v>
      </c>
      <c r="C44" s="39">
        <v>50</v>
      </c>
      <c r="D44" s="39" t="s">
        <v>58</v>
      </c>
      <c r="E44" s="39">
        <v>0</v>
      </c>
      <c r="F44" s="40">
        <v>0</v>
      </c>
      <c r="G44" s="41" t="str">
        <f t="shared" si="1"/>
        <v>Possible</v>
      </c>
      <c r="H44" s="42" t="str">
        <f t="shared" si="2"/>
        <v>Possible</v>
      </c>
      <c r="I44" s="43" t="str">
        <f t="shared" si="3"/>
        <v>OK</v>
      </c>
      <c r="J44" s="44" t="str">
        <f t="shared" si="4"/>
        <v>OKAY !!!</v>
      </c>
      <c r="K44" s="8"/>
      <c r="L44" s="8"/>
      <c r="M44" s="8"/>
      <c r="N44" s="57">
        <f t="shared" si="5"/>
        <v>140</v>
      </c>
      <c r="O44" s="58">
        <f t="shared" si="6"/>
        <v>12</v>
      </c>
      <c r="P44" s="59">
        <f t="shared" si="7"/>
        <v>10</v>
      </c>
    </row>
    <row r="45" spans="1:16" ht="19.899999999999999" customHeight="1" x14ac:dyDescent="0.2">
      <c r="A45" s="37"/>
      <c r="B45" s="38" t="s">
        <v>69</v>
      </c>
      <c r="C45" s="39">
        <v>100</v>
      </c>
      <c r="D45" s="39" t="s">
        <v>58</v>
      </c>
      <c r="E45" s="39">
        <v>0</v>
      </c>
      <c r="F45" s="39">
        <v>0</v>
      </c>
      <c r="G45" s="41" t="str">
        <f t="shared" si="1"/>
        <v>Possible</v>
      </c>
      <c r="H45" s="42" t="str">
        <f t="shared" si="2"/>
        <v>Possible</v>
      </c>
      <c r="I45" s="43" t="str">
        <f t="shared" si="3"/>
        <v>OK</v>
      </c>
      <c r="J45" s="44" t="str">
        <f t="shared" si="4"/>
        <v>OKAY !!!</v>
      </c>
      <c r="K45" s="8"/>
      <c r="L45" s="8"/>
      <c r="M45" s="8"/>
      <c r="N45" s="57">
        <f t="shared" si="5"/>
        <v>140</v>
      </c>
      <c r="O45" s="58">
        <f t="shared" si="6"/>
        <v>12</v>
      </c>
      <c r="P45" s="59">
        <f t="shared" si="7"/>
        <v>10</v>
      </c>
    </row>
    <row r="46" spans="1:16" ht="19.899999999999999" customHeight="1" x14ac:dyDescent="0.2">
      <c r="A46" s="37"/>
      <c r="B46" s="38" t="s">
        <v>70</v>
      </c>
      <c r="C46" s="39">
        <v>200</v>
      </c>
      <c r="D46" s="39" t="s">
        <v>47</v>
      </c>
      <c r="E46" s="39">
        <v>0</v>
      </c>
      <c r="F46" s="40">
        <v>0</v>
      </c>
      <c r="G46" s="41" t="str">
        <f t="shared" si="1"/>
        <v>Possible</v>
      </c>
      <c r="H46" s="42" t="str">
        <f t="shared" si="2"/>
        <v>Possible</v>
      </c>
      <c r="I46" s="43" t="str">
        <f t="shared" si="3"/>
        <v>Bloqué</v>
      </c>
      <c r="J46" s="44" t="str">
        <f t="shared" si="4"/>
        <v>non</v>
      </c>
      <c r="K46" s="8"/>
      <c r="L46" s="8"/>
      <c r="M46" s="8"/>
      <c r="N46" s="57">
        <f t="shared" si="5"/>
        <v>140</v>
      </c>
      <c r="O46" s="58">
        <f t="shared" si="6"/>
        <v>12</v>
      </c>
      <c r="P46" s="59">
        <f t="shared" si="7"/>
        <v>10</v>
      </c>
    </row>
    <row r="47" spans="1:16" ht="19.899999999999999" customHeight="1" x14ac:dyDescent="0.2">
      <c r="A47" s="53" t="s">
        <v>71</v>
      </c>
      <c r="B47" s="46" t="s">
        <v>72</v>
      </c>
      <c r="C47" s="47">
        <v>200</v>
      </c>
      <c r="D47" s="47" t="s">
        <v>58</v>
      </c>
      <c r="E47" s="47">
        <v>0</v>
      </c>
      <c r="F47" s="48">
        <v>0</v>
      </c>
      <c r="G47" s="49" t="str">
        <f t="shared" si="1"/>
        <v>Possible</v>
      </c>
      <c r="H47" s="50" t="str">
        <f t="shared" si="2"/>
        <v>Possible</v>
      </c>
      <c r="I47" s="51" t="str">
        <f t="shared" si="3"/>
        <v>Bloqué</v>
      </c>
      <c r="J47" s="52" t="str">
        <f t="shared" si="4"/>
        <v>non</v>
      </c>
      <c r="K47" s="8"/>
      <c r="L47" s="8"/>
      <c r="M47" s="8"/>
      <c r="N47" s="57">
        <f t="shared" si="5"/>
        <v>140</v>
      </c>
      <c r="O47" s="58">
        <f t="shared" si="6"/>
        <v>12</v>
      </c>
      <c r="P47" s="59">
        <f t="shared" si="7"/>
        <v>10</v>
      </c>
    </row>
    <row r="48" spans="1:16" ht="19.899999999999999" customHeight="1" x14ac:dyDescent="0.2">
      <c r="A48" s="37" t="s">
        <v>73</v>
      </c>
      <c r="B48" s="38" t="s">
        <v>74</v>
      </c>
      <c r="C48" s="39">
        <v>100</v>
      </c>
      <c r="D48" s="39" t="s">
        <v>62</v>
      </c>
      <c r="E48" s="39">
        <v>0</v>
      </c>
      <c r="F48" s="39">
        <v>0</v>
      </c>
      <c r="G48" s="41" t="str">
        <f t="shared" si="1"/>
        <v>Possible</v>
      </c>
      <c r="H48" s="42" t="str">
        <f t="shared" si="2"/>
        <v>Possible</v>
      </c>
      <c r="I48" s="43" t="str">
        <f t="shared" si="3"/>
        <v>OK</v>
      </c>
      <c r="J48" s="44" t="str">
        <f t="shared" si="4"/>
        <v>OKAY !!!</v>
      </c>
      <c r="K48" s="8"/>
      <c r="L48" s="8"/>
      <c r="M48" s="8"/>
      <c r="N48" s="57">
        <f t="shared" si="5"/>
        <v>140</v>
      </c>
      <c r="O48" s="58">
        <f t="shared" si="6"/>
        <v>12</v>
      </c>
      <c r="P48" s="59">
        <f t="shared" si="7"/>
        <v>10</v>
      </c>
    </row>
    <row r="49" spans="1:57" ht="19.899999999999999" customHeight="1" x14ac:dyDescent="0.2">
      <c r="A49" s="37"/>
      <c r="B49" s="38" t="s">
        <v>75</v>
      </c>
      <c r="C49" s="39">
        <v>200</v>
      </c>
      <c r="D49" s="39" t="s">
        <v>66</v>
      </c>
      <c r="E49" s="39">
        <v>0</v>
      </c>
      <c r="F49" s="40">
        <v>0</v>
      </c>
      <c r="G49" s="41" t="str">
        <f t="shared" si="1"/>
        <v>Possible</v>
      </c>
      <c r="H49" s="42" t="str">
        <f t="shared" si="2"/>
        <v>Possible</v>
      </c>
      <c r="I49" s="43" t="str">
        <f t="shared" si="3"/>
        <v>Bloqué</v>
      </c>
      <c r="J49" s="44" t="str">
        <f t="shared" si="4"/>
        <v>non</v>
      </c>
      <c r="K49" s="8"/>
      <c r="L49" s="8"/>
      <c r="M49" s="8"/>
      <c r="N49" s="57">
        <f t="shared" si="5"/>
        <v>140</v>
      </c>
      <c r="O49" s="58">
        <f t="shared" si="6"/>
        <v>12</v>
      </c>
      <c r="P49" s="59">
        <f t="shared" si="7"/>
        <v>10</v>
      </c>
    </row>
    <row r="50" spans="1:57" ht="19.899999999999999" customHeight="1" x14ac:dyDescent="0.2">
      <c r="A50" s="45" t="s">
        <v>76</v>
      </c>
      <c r="B50" s="46" t="s">
        <v>77</v>
      </c>
      <c r="C50" s="47">
        <v>50</v>
      </c>
      <c r="D50" s="47" t="s">
        <v>58</v>
      </c>
      <c r="E50" s="47">
        <v>0</v>
      </c>
      <c r="F50" s="47">
        <v>0</v>
      </c>
      <c r="G50" s="49" t="str">
        <f t="shared" si="1"/>
        <v>Possible</v>
      </c>
      <c r="H50" s="50" t="str">
        <f t="shared" si="2"/>
        <v>Possible</v>
      </c>
      <c r="I50" s="51" t="str">
        <f t="shared" si="3"/>
        <v>OK</v>
      </c>
      <c r="J50" s="52" t="str">
        <f t="shared" si="4"/>
        <v>OKAY !!!</v>
      </c>
      <c r="K50" s="8"/>
      <c r="L50" s="8"/>
      <c r="M50" s="8"/>
      <c r="N50" s="57">
        <f t="shared" si="5"/>
        <v>140</v>
      </c>
      <c r="O50" s="58">
        <f t="shared" si="6"/>
        <v>12</v>
      </c>
      <c r="P50" s="59">
        <f t="shared" si="7"/>
        <v>10</v>
      </c>
    </row>
    <row r="51" spans="1:57" ht="19.899999999999999" customHeight="1" x14ac:dyDescent="0.2">
      <c r="A51" s="45"/>
      <c r="B51" s="46" t="s">
        <v>78</v>
      </c>
      <c r="C51" s="47">
        <v>100</v>
      </c>
      <c r="D51" s="47" t="s">
        <v>58</v>
      </c>
      <c r="E51" s="47">
        <v>0</v>
      </c>
      <c r="F51" s="48">
        <v>0</v>
      </c>
      <c r="G51" s="49" t="str">
        <f t="shared" si="1"/>
        <v>Possible</v>
      </c>
      <c r="H51" s="50" t="str">
        <f t="shared" si="2"/>
        <v>Possible</v>
      </c>
      <c r="I51" s="51" t="str">
        <f t="shared" si="3"/>
        <v>OK</v>
      </c>
      <c r="J51" s="52" t="str">
        <f t="shared" si="4"/>
        <v>OKAY !!!</v>
      </c>
      <c r="K51" s="8"/>
      <c r="L51" s="8"/>
      <c r="M51" s="8"/>
      <c r="N51" s="57">
        <f t="shared" si="5"/>
        <v>140</v>
      </c>
      <c r="O51" s="58">
        <f t="shared" si="6"/>
        <v>12</v>
      </c>
      <c r="P51" s="59">
        <f t="shared" si="7"/>
        <v>10</v>
      </c>
    </row>
    <row r="52" spans="1:57" ht="19.899999999999999" customHeight="1" x14ac:dyDescent="0.2">
      <c r="A52" s="45"/>
      <c r="B52" s="46" t="s">
        <v>79</v>
      </c>
      <c r="C52" s="47">
        <v>200</v>
      </c>
      <c r="D52" s="47" t="s">
        <v>47</v>
      </c>
      <c r="E52" s="47">
        <v>0</v>
      </c>
      <c r="F52" s="47">
        <v>0</v>
      </c>
      <c r="G52" s="49" t="str">
        <f t="shared" si="1"/>
        <v>Possible</v>
      </c>
      <c r="H52" s="50" t="str">
        <f t="shared" si="2"/>
        <v>Possible</v>
      </c>
      <c r="I52" s="51" t="str">
        <f t="shared" si="3"/>
        <v>Bloqué</v>
      </c>
      <c r="J52" s="52" t="str">
        <f t="shared" si="4"/>
        <v>non</v>
      </c>
      <c r="K52" s="8"/>
      <c r="L52" s="8"/>
      <c r="M52" s="8"/>
      <c r="N52" s="57">
        <f t="shared" si="5"/>
        <v>140</v>
      </c>
      <c r="O52" s="58">
        <f t="shared" si="6"/>
        <v>12</v>
      </c>
      <c r="P52" s="59">
        <f t="shared" si="7"/>
        <v>10</v>
      </c>
    </row>
    <row r="53" spans="1:57" ht="19.899999999999999" customHeight="1" x14ac:dyDescent="0.2">
      <c r="A53" s="37" t="s">
        <v>80</v>
      </c>
      <c r="B53" s="38" t="s">
        <v>81</v>
      </c>
      <c r="C53" s="39">
        <v>100</v>
      </c>
      <c r="D53" s="39" t="s">
        <v>62</v>
      </c>
      <c r="E53" s="39">
        <v>0</v>
      </c>
      <c r="F53" s="39">
        <v>0</v>
      </c>
      <c r="G53" s="41" t="str">
        <f t="shared" si="1"/>
        <v>Possible</v>
      </c>
      <c r="H53" s="42" t="str">
        <f t="shared" si="2"/>
        <v>Possible</v>
      </c>
      <c r="I53" s="43" t="str">
        <f t="shared" si="3"/>
        <v>OK</v>
      </c>
      <c r="J53" s="44" t="str">
        <f t="shared" si="4"/>
        <v>OKAY !!!</v>
      </c>
      <c r="K53" s="8"/>
      <c r="L53" s="8"/>
      <c r="M53" s="8"/>
      <c r="N53" s="57">
        <f t="shared" si="5"/>
        <v>140</v>
      </c>
      <c r="O53" s="58">
        <f t="shared" si="6"/>
        <v>12</v>
      </c>
      <c r="P53" s="59">
        <f t="shared" si="7"/>
        <v>10</v>
      </c>
    </row>
    <row r="54" spans="1:57" ht="19.899999999999999" customHeight="1" x14ac:dyDescent="0.2">
      <c r="A54" s="37"/>
      <c r="B54" s="38" t="s">
        <v>82</v>
      </c>
      <c r="C54" s="39">
        <v>200</v>
      </c>
      <c r="D54" s="39" t="s">
        <v>66</v>
      </c>
      <c r="E54" s="39">
        <v>0</v>
      </c>
      <c r="F54" s="40">
        <v>0</v>
      </c>
      <c r="G54" s="41" t="str">
        <f t="shared" si="1"/>
        <v>Possible</v>
      </c>
      <c r="H54" s="42" t="str">
        <f t="shared" si="2"/>
        <v>Possible</v>
      </c>
      <c r="I54" s="43" t="str">
        <f t="shared" si="3"/>
        <v>Bloqué</v>
      </c>
      <c r="J54" s="44" t="str">
        <f t="shared" si="4"/>
        <v>non</v>
      </c>
      <c r="K54" s="8"/>
      <c r="L54" s="8"/>
      <c r="M54" s="8"/>
      <c r="N54" s="57">
        <f t="shared" si="5"/>
        <v>140</v>
      </c>
      <c r="O54" s="58">
        <f t="shared" si="6"/>
        <v>12</v>
      </c>
      <c r="P54" s="59">
        <f t="shared" si="7"/>
        <v>10</v>
      </c>
    </row>
    <row r="55" spans="1:57" ht="19.899999999999999" customHeight="1" x14ac:dyDescent="0.2">
      <c r="A55" s="54" t="s">
        <v>83</v>
      </c>
      <c r="B55" s="46" t="s">
        <v>84</v>
      </c>
      <c r="C55" s="47">
        <v>20</v>
      </c>
      <c r="D55" s="47" t="s">
        <v>58</v>
      </c>
      <c r="E55" s="47">
        <v>0</v>
      </c>
      <c r="F55" s="47">
        <v>0</v>
      </c>
      <c r="G55" s="49" t="str">
        <f t="shared" si="1"/>
        <v>Possible</v>
      </c>
      <c r="H55" s="50" t="str">
        <f t="shared" si="2"/>
        <v>Possible</v>
      </c>
      <c r="I55" s="51" t="str">
        <f t="shared" si="3"/>
        <v>OK</v>
      </c>
      <c r="J55" s="52" t="str">
        <f t="shared" si="4"/>
        <v>OKAY !!!</v>
      </c>
      <c r="K55" s="8"/>
      <c r="L55" s="8"/>
      <c r="M55" s="8"/>
      <c r="N55" s="57">
        <f t="shared" si="5"/>
        <v>140</v>
      </c>
      <c r="O55" s="58">
        <f t="shared" si="6"/>
        <v>12</v>
      </c>
      <c r="P55" s="59">
        <f t="shared" si="7"/>
        <v>10</v>
      </c>
    </row>
    <row r="56" spans="1:57" ht="19.899999999999999" customHeight="1" x14ac:dyDescent="0.2">
      <c r="A56" s="54"/>
      <c r="B56" s="46" t="s">
        <v>85</v>
      </c>
      <c r="C56" s="47">
        <v>60</v>
      </c>
      <c r="D56" s="47" t="s">
        <v>47</v>
      </c>
      <c r="E56" s="47">
        <v>0</v>
      </c>
      <c r="F56" s="48">
        <v>0</v>
      </c>
      <c r="G56" s="49" t="str">
        <f t="shared" ref="G56:G83" si="8">IF(E56&lt;O56,"Possible","Impossible")</f>
        <v>Possible</v>
      </c>
      <c r="H56" s="50" t="str">
        <f t="shared" ref="H56:H83" si="9">IF(F56&lt;P56,"Possible","Impossible")</f>
        <v>Possible</v>
      </c>
      <c r="I56" s="51" t="str">
        <f t="shared" ref="I56:I73" si="10">IF(C56&lt;N56,"OK","Bloqué")</f>
        <v>OK</v>
      </c>
      <c r="J56" s="52" t="str">
        <f t="shared" ref="J56:J87" si="11">IF(G56="Possible",IF(H56="Possible",IF(I56="OK","OKAY !!!","non"),"non"),"non")</f>
        <v>OKAY !!!</v>
      </c>
      <c r="K56" s="8"/>
      <c r="L56" s="8"/>
      <c r="M56" s="8"/>
      <c r="N56" s="57">
        <f t="shared" si="5"/>
        <v>140</v>
      </c>
      <c r="O56" s="58">
        <f t="shared" si="6"/>
        <v>12</v>
      </c>
      <c r="P56" s="59">
        <f t="shared" si="7"/>
        <v>10</v>
      </c>
    </row>
    <row r="57" spans="1:57" ht="19.899999999999999" customHeight="1" x14ac:dyDescent="0.2">
      <c r="A57" s="54"/>
      <c r="B57" s="46" t="s">
        <v>86</v>
      </c>
      <c r="C57" s="47">
        <v>150</v>
      </c>
      <c r="D57" s="47" t="s">
        <v>47</v>
      </c>
      <c r="E57" s="47">
        <v>0</v>
      </c>
      <c r="F57" s="47">
        <v>0</v>
      </c>
      <c r="G57" s="49" t="str">
        <f t="shared" si="8"/>
        <v>Possible</v>
      </c>
      <c r="H57" s="50" t="str">
        <f t="shared" si="9"/>
        <v>Possible</v>
      </c>
      <c r="I57" s="51" t="str">
        <f t="shared" si="10"/>
        <v>Bloqué</v>
      </c>
      <c r="J57" s="52" t="str">
        <f t="shared" si="11"/>
        <v>non</v>
      </c>
      <c r="K57" s="8"/>
      <c r="L57" s="8"/>
      <c r="M57" s="8"/>
      <c r="N57" s="57">
        <f t="shared" si="5"/>
        <v>140</v>
      </c>
      <c r="O57" s="58">
        <f t="shared" si="6"/>
        <v>12</v>
      </c>
      <c r="P57" s="59">
        <f t="shared" si="7"/>
        <v>10</v>
      </c>
    </row>
    <row r="58" spans="1:57" ht="19.899999999999999" customHeight="1" x14ac:dyDescent="0.2">
      <c r="A58" s="54"/>
      <c r="B58" s="46" t="s">
        <v>87</v>
      </c>
      <c r="C58" s="47">
        <v>150</v>
      </c>
      <c r="D58" s="47" t="s">
        <v>47</v>
      </c>
      <c r="E58" s="47">
        <v>0</v>
      </c>
      <c r="F58" s="48">
        <v>0</v>
      </c>
      <c r="G58" s="49" t="str">
        <f t="shared" si="8"/>
        <v>Possible</v>
      </c>
      <c r="H58" s="50" t="str">
        <f t="shared" si="9"/>
        <v>Possible</v>
      </c>
      <c r="I58" s="51" t="str">
        <f t="shared" si="10"/>
        <v>Bloqué</v>
      </c>
      <c r="J58" s="52" t="str">
        <f t="shared" si="11"/>
        <v>non</v>
      </c>
      <c r="K58" s="8"/>
      <c r="L58" s="8"/>
      <c r="M58" s="8"/>
      <c r="N58" s="57">
        <f t="shared" si="5"/>
        <v>140</v>
      </c>
      <c r="O58" s="58">
        <f t="shared" si="6"/>
        <v>12</v>
      </c>
      <c r="P58" s="59">
        <f t="shared" si="7"/>
        <v>10</v>
      </c>
    </row>
    <row r="59" spans="1:57" ht="19.899999999999999" customHeight="1" x14ac:dyDescent="0.2">
      <c r="A59" s="54"/>
      <c r="B59" s="46" t="s">
        <v>88</v>
      </c>
      <c r="C59" s="47">
        <v>200</v>
      </c>
      <c r="D59" s="47" t="s">
        <v>66</v>
      </c>
      <c r="E59" s="47">
        <v>0</v>
      </c>
      <c r="F59" s="48">
        <v>0</v>
      </c>
      <c r="G59" s="49" t="str">
        <f t="shared" si="8"/>
        <v>Possible</v>
      </c>
      <c r="H59" s="50" t="str">
        <f t="shared" si="9"/>
        <v>Possible</v>
      </c>
      <c r="I59" s="51" t="str">
        <f t="shared" si="10"/>
        <v>Bloqué</v>
      </c>
      <c r="J59" s="52" t="str">
        <f t="shared" si="11"/>
        <v>non</v>
      </c>
      <c r="K59" s="8"/>
      <c r="L59" s="8"/>
      <c r="M59" s="8"/>
      <c r="N59" s="57">
        <f t="shared" si="5"/>
        <v>140</v>
      </c>
      <c r="O59" s="58">
        <f t="shared" si="6"/>
        <v>12</v>
      </c>
      <c r="P59" s="59">
        <f t="shared" si="7"/>
        <v>10</v>
      </c>
    </row>
    <row r="60" spans="1:57" ht="19.899999999999999" customHeight="1" x14ac:dyDescent="0.2">
      <c r="A60" s="37" t="s">
        <v>89</v>
      </c>
      <c r="B60" s="38" t="s">
        <v>90</v>
      </c>
      <c r="C60" s="39">
        <v>5</v>
      </c>
      <c r="D60" s="39" t="s">
        <v>91</v>
      </c>
      <c r="E60" s="39">
        <v>0</v>
      </c>
      <c r="F60" s="40">
        <v>0</v>
      </c>
      <c r="G60" s="41" t="str">
        <f t="shared" si="8"/>
        <v>Possible</v>
      </c>
      <c r="H60" s="42" t="str">
        <f t="shared" si="9"/>
        <v>Possible</v>
      </c>
      <c r="I60" s="43" t="str">
        <f t="shared" si="10"/>
        <v>OK</v>
      </c>
      <c r="J60" s="44" t="str">
        <f t="shared" si="11"/>
        <v>OKAY !!!</v>
      </c>
      <c r="K60" s="8"/>
      <c r="L60" s="8"/>
      <c r="M60" s="8"/>
      <c r="N60" s="57">
        <f t="shared" si="5"/>
        <v>140</v>
      </c>
      <c r="O60" s="58">
        <f t="shared" si="6"/>
        <v>12</v>
      </c>
      <c r="P60" s="59">
        <f t="shared" si="7"/>
        <v>10</v>
      </c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  <c r="BA60" s="8"/>
      <c r="BB60" s="8"/>
      <c r="BC60" s="8"/>
      <c r="BD60" s="8"/>
      <c r="BE60" s="8"/>
    </row>
    <row r="61" spans="1:57" ht="19.899999999999999" customHeight="1" x14ac:dyDescent="0.2">
      <c r="A61" s="37"/>
      <c r="B61" s="38" t="s">
        <v>92</v>
      </c>
      <c r="C61" s="39">
        <v>50</v>
      </c>
      <c r="D61" s="39" t="s">
        <v>41</v>
      </c>
      <c r="E61" s="39">
        <v>0</v>
      </c>
      <c r="F61" s="39">
        <v>14</v>
      </c>
      <c r="G61" s="41" t="str">
        <f t="shared" si="8"/>
        <v>Possible</v>
      </c>
      <c r="H61" s="42" t="str">
        <f t="shared" si="9"/>
        <v>Impossible</v>
      </c>
      <c r="I61" s="43" t="str">
        <f t="shared" si="10"/>
        <v>OK</v>
      </c>
      <c r="J61" s="44" t="str">
        <f t="shared" si="11"/>
        <v>non</v>
      </c>
      <c r="K61" s="8"/>
      <c r="L61" s="8"/>
      <c r="M61" s="8"/>
      <c r="N61" s="57">
        <f t="shared" si="5"/>
        <v>140</v>
      </c>
      <c r="O61" s="58">
        <f t="shared" si="6"/>
        <v>12</v>
      </c>
      <c r="P61" s="59">
        <f t="shared" si="7"/>
        <v>10</v>
      </c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  <c r="BA61" s="8"/>
      <c r="BB61" s="8"/>
      <c r="BC61" s="8"/>
      <c r="BD61" s="8"/>
      <c r="BE61" s="8"/>
    </row>
    <row r="62" spans="1:57" ht="19.899999999999999" customHeight="1" x14ac:dyDescent="0.2">
      <c r="A62" s="37"/>
      <c r="B62" s="38" t="s">
        <v>93</v>
      </c>
      <c r="C62" s="39">
        <v>200</v>
      </c>
      <c r="D62" s="39" t="s">
        <v>58</v>
      </c>
      <c r="E62" s="39">
        <v>0</v>
      </c>
      <c r="F62" s="39">
        <v>14</v>
      </c>
      <c r="G62" s="41" t="str">
        <f t="shared" si="8"/>
        <v>Possible</v>
      </c>
      <c r="H62" s="42" t="str">
        <f t="shared" si="9"/>
        <v>Impossible</v>
      </c>
      <c r="I62" s="43" t="str">
        <f t="shared" si="10"/>
        <v>Bloqué</v>
      </c>
      <c r="J62" s="44" t="str">
        <f t="shared" si="11"/>
        <v>non</v>
      </c>
      <c r="K62" s="8"/>
      <c r="L62" s="8"/>
      <c r="M62" s="8"/>
      <c r="N62" s="57">
        <f t="shared" si="5"/>
        <v>140</v>
      </c>
      <c r="O62" s="58">
        <f t="shared" si="6"/>
        <v>12</v>
      </c>
      <c r="P62" s="59">
        <f t="shared" si="7"/>
        <v>10</v>
      </c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</row>
    <row r="63" spans="1:57" ht="19.899999999999999" customHeight="1" x14ac:dyDescent="0.2">
      <c r="A63" s="45" t="s">
        <v>94</v>
      </c>
      <c r="B63" s="46" t="s">
        <v>95</v>
      </c>
      <c r="C63" s="47">
        <v>0</v>
      </c>
      <c r="D63" s="47" t="s">
        <v>37</v>
      </c>
      <c r="E63" s="47">
        <v>0</v>
      </c>
      <c r="F63" s="48">
        <v>0</v>
      </c>
      <c r="G63" s="49" t="str">
        <f t="shared" si="8"/>
        <v>Possible</v>
      </c>
      <c r="H63" s="50" t="str">
        <f t="shared" si="9"/>
        <v>Possible</v>
      </c>
      <c r="I63" s="51" t="str">
        <f t="shared" si="10"/>
        <v>OK</v>
      </c>
      <c r="J63" s="52" t="str">
        <f t="shared" si="11"/>
        <v>OKAY !!!</v>
      </c>
      <c r="K63" s="8"/>
      <c r="L63" s="8"/>
      <c r="M63" s="8"/>
      <c r="N63" s="57">
        <f>N59</f>
        <v>140</v>
      </c>
      <c r="O63" s="58">
        <f>O59</f>
        <v>12</v>
      </c>
      <c r="P63" s="59">
        <f>P59</f>
        <v>10</v>
      </c>
    </row>
    <row r="64" spans="1:57" ht="19.899999999999999" customHeight="1" x14ac:dyDescent="0.2">
      <c r="A64" s="45"/>
      <c r="B64" s="46" t="s">
        <v>96</v>
      </c>
      <c r="C64" s="47">
        <v>15</v>
      </c>
      <c r="D64" s="47" t="s">
        <v>44</v>
      </c>
      <c r="E64" s="47">
        <v>0</v>
      </c>
      <c r="F64" s="47">
        <v>0</v>
      </c>
      <c r="G64" s="49" t="str">
        <f t="shared" si="8"/>
        <v>Possible</v>
      </c>
      <c r="H64" s="50" t="str">
        <f t="shared" si="9"/>
        <v>Possible</v>
      </c>
      <c r="I64" s="51" t="str">
        <f t="shared" si="10"/>
        <v>OK</v>
      </c>
      <c r="J64" s="52" t="str">
        <f t="shared" si="11"/>
        <v>OKAY !!!</v>
      </c>
      <c r="K64" s="8"/>
      <c r="L64" s="8"/>
      <c r="M64" s="8"/>
      <c r="N64" s="57">
        <f t="shared" ref="N64:N73" si="12">N63</f>
        <v>140</v>
      </c>
      <c r="O64" s="58">
        <f t="shared" ref="O64:O73" si="13">O63</f>
        <v>12</v>
      </c>
      <c r="P64" s="59">
        <f t="shared" ref="P64:P73" si="14">P63</f>
        <v>10</v>
      </c>
    </row>
    <row r="65" spans="1:57" ht="19.899999999999999" customHeight="1" x14ac:dyDescent="0.2">
      <c r="A65" s="45"/>
      <c r="B65" s="46" t="s">
        <v>97</v>
      </c>
      <c r="C65" s="47">
        <v>40</v>
      </c>
      <c r="D65" s="47" t="s">
        <v>44</v>
      </c>
      <c r="E65" s="47">
        <v>0</v>
      </c>
      <c r="F65" s="48">
        <v>0</v>
      </c>
      <c r="G65" s="49" t="str">
        <f t="shared" si="8"/>
        <v>Possible</v>
      </c>
      <c r="H65" s="50" t="str">
        <f t="shared" si="9"/>
        <v>Possible</v>
      </c>
      <c r="I65" s="51" t="str">
        <f t="shared" si="10"/>
        <v>OK</v>
      </c>
      <c r="J65" s="52" t="str">
        <f t="shared" si="11"/>
        <v>OKAY !!!</v>
      </c>
      <c r="K65" s="8"/>
      <c r="L65" s="8"/>
      <c r="M65" s="8"/>
      <c r="N65" s="57">
        <f t="shared" si="12"/>
        <v>140</v>
      </c>
      <c r="O65" s="58">
        <f t="shared" si="13"/>
        <v>12</v>
      </c>
      <c r="P65" s="59">
        <f t="shared" si="14"/>
        <v>10</v>
      </c>
    </row>
    <row r="66" spans="1:57" ht="19.899999999999999" customHeight="1" x14ac:dyDescent="0.2">
      <c r="A66" s="45"/>
      <c r="B66" s="46" t="s">
        <v>98</v>
      </c>
      <c r="C66" s="47">
        <v>200</v>
      </c>
      <c r="D66" s="47" t="s">
        <v>58</v>
      </c>
      <c r="E66" s="47">
        <v>0</v>
      </c>
      <c r="F66" s="47">
        <v>0</v>
      </c>
      <c r="G66" s="49" t="str">
        <f t="shared" si="8"/>
        <v>Possible</v>
      </c>
      <c r="H66" s="50" t="str">
        <f t="shared" si="9"/>
        <v>Possible</v>
      </c>
      <c r="I66" s="51" t="str">
        <f t="shared" si="10"/>
        <v>Bloqué</v>
      </c>
      <c r="J66" s="52" t="str">
        <f t="shared" si="11"/>
        <v>non</v>
      </c>
      <c r="K66" s="8"/>
      <c r="L66" s="8"/>
      <c r="M66" s="8"/>
      <c r="N66" s="57">
        <f t="shared" si="12"/>
        <v>140</v>
      </c>
      <c r="O66" s="58">
        <f t="shared" si="13"/>
        <v>12</v>
      </c>
      <c r="P66" s="59">
        <f t="shared" si="14"/>
        <v>10</v>
      </c>
    </row>
    <row r="67" spans="1:57" ht="19.899999999999999" customHeight="1" x14ac:dyDescent="0.2">
      <c r="A67" s="37" t="s">
        <v>99</v>
      </c>
      <c r="B67" s="38" t="s">
        <v>100</v>
      </c>
      <c r="C67" s="39">
        <v>30</v>
      </c>
      <c r="D67" s="39" t="s">
        <v>44</v>
      </c>
      <c r="E67" s="39">
        <v>0</v>
      </c>
      <c r="F67" s="39">
        <v>0</v>
      </c>
      <c r="G67" s="41" t="str">
        <f t="shared" si="8"/>
        <v>Possible</v>
      </c>
      <c r="H67" s="42" t="str">
        <f t="shared" si="9"/>
        <v>Possible</v>
      </c>
      <c r="I67" s="43" t="str">
        <f t="shared" si="10"/>
        <v>OK</v>
      </c>
      <c r="J67" s="44" t="str">
        <f t="shared" si="11"/>
        <v>OKAY !!!</v>
      </c>
      <c r="K67" s="8"/>
      <c r="L67" s="8"/>
      <c r="M67" s="8"/>
      <c r="N67" s="57">
        <f t="shared" si="12"/>
        <v>140</v>
      </c>
      <c r="O67" s="58">
        <f t="shared" si="13"/>
        <v>12</v>
      </c>
      <c r="P67" s="59">
        <f t="shared" si="14"/>
        <v>10</v>
      </c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</row>
    <row r="68" spans="1:57" ht="19.899999999999999" customHeight="1" x14ac:dyDescent="0.2">
      <c r="A68" s="37"/>
      <c r="B68" s="38" t="s">
        <v>101</v>
      </c>
      <c r="C68" s="39">
        <v>50</v>
      </c>
      <c r="D68" s="39" t="s">
        <v>44</v>
      </c>
      <c r="E68" s="39">
        <v>0</v>
      </c>
      <c r="F68" s="40">
        <v>0</v>
      </c>
      <c r="G68" s="41" t="str">
        <f t="shared" si="8"/>
        <v>Possible</v>
      </c>
      <c r="H68" s="42" t="str">
        <f t="shared" si="9"/>
        <v>Possible</v>
      </c>
      <c r="I68" s="43" t="str">
        <f t="shared" si="10"/>
        <v>OK</v>
      </c>
      <c r="J68" s="44" t="str">
        <f t="shared" si="11"/>
        <v>OKAY !!!</v>
      </c>
      <c r="K68" s="8"/>
      <c r="L68" s="8"/>
      <c r="M68" s="8"/>
      <c r="N68" s="57">
        <f t="shared" si="12"/>
        <v>140</v>
      </c>
      <c r="O68" s="58">
        <f t="shared" si="13"/>
        <v>12</v>
      </c>
      <c r="P68" s="59">
        <f t="shared" si="14"/>
        <v>10</v>
      </c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  <c r="BA68" s="8"/>
      <c r="BB68" s="8"/>
      <c r="BC68" s="8"/>
      <c r="BD68" s="8"/>
      <c r="BE68" s="8"/>
    </row>
    <row r="69" spans="1:57" ht="19.899999999999999" customHeight="1" x14ac:dyDescent="0.2">
      <c r="A69" s="37"/>
      <c r="B69" s="38" t="s">
        <v>102</v>
      </c>
      <c r="C69" s="39">
        <v>50</v>
      </c>
      <c r="D69" s="39" t="s">
        <v>58</v>
      </c>
      <c r="E69" s="39">
        <v>0</v>
      </c>
      <c r="F69" s="39">
        <v>0</v>
      </c>
      <c r="G69" s="41" t="str">
        <f t="shared" si="8"/>
        <v>Possible</v>
      </c>
      <c r="H69" s="42" t="str">
        <f t="shared" si="9"/>
        <v>Possible</v>
      </c>
      <c r="I69" s="43" t="str">
        <f t="shared" si="10"/>
        <v>OK</v>
      </c>
      <c r="J69" s="44" t="str">
        <f t="shared" si="11"/>
        <v>OKAY !!!</v>
      </c>
      <c r="K69" s="8"/>
      <c r="L69" s="8"/>
      <c r="M69" s="8"/>
      <c r="N69" s="57">
        <f t="shared" si="12"/>
        <v>140</v>
      </c>
      <c r="O69" s="58">
        <f t="shared" si="13"/>
        <v>12</v>
      </c>
      <c r="P69" s="59">
        <f t="shared" si="14"/>
        <v>10</v>
      </c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  <c r="BA69" s="8"/>
      <c r="BB69" s="8"/>
      <c r="BC69" s="8"/>
      <c r="BD69" s="8"/>
      <c r="BE69" s="8"/>
    </row>
    <row r="70" spans="1:57" ht="19.899999999999999" customHeight="1" x14ac:dyDescent="0.2">
      <c r="A70" s="37"/>
      <c r="B70" s="38" t="s">
        <v>103</v>
      </c>
      <c r="C70" s="39">
        <v>80</v>
      </c>
      <c r="D70" s="39" t="s">
        <v>58</v>
      </c>
      <c r="E70" s="39">
        <v>0</v>
      </c>
      <c r="F70" s="40">
        <v>0</v>
      </c>
      <c r="G70" s="41" t="str">
        <f t="shared" si="8"/>
        <v>Possible</v>
      </c>
      <c r="H70" s="42" t="str">
        <f t="shared" si="9"/>
        <v>Possible</v>
      </c>
      <c r="I70" s="43" t="str">
        <f t="shared" si="10"/>
        <v>OK</v>
      </c>
      <c r="J70" s="44" t="str">
        <f t="shared" si="11"/>
        <v>OKAY !!!</v>
      </c>
      <c r="K70" s="8"/>
      <c r="L70" s="8"/>
      <c r="M70" s="8"/>
      <c r="N70" s="57">
        <f t="shared" si="12"/>
        <v>140</v>
      </c>
      <c r="O70" s="58">
        <f t="shared" si="13"/>
        <v>12</v>
      </c>
      <c r="P70" s="59">
        <f t="shared" si="14"/>
        <v>10</v>
      </c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  <c r="BA70" s="8"/>
      <c r="BB70" s="8"/>
      <c r="BC70" s="8"/>
      <c r="BD70" s="8"/>
      <c r="BE70" s="8"/>
    </row>
    <row r="71" spans="1:57" ht="19.899999999999999" customHeight="1" x14ac:dyDescent="0.2">
      <c r="A71" s="37"/>
      <c r="B71" s="38" t="s">
        <v>104</v>
      </c>
      <c r="C71" s="39">
        <v>200</v>
      </c>
      <c r="D71" s="39" t="s">
        <v>47</v>
      </c>
      <c r="E71" s="39">
        <v>0</v>
      </c>
      <c r="F71" s="39">
        <v>0</v>
      </c>
      <c r="G71" s="41" t="str">
        <f t="shared" si="8"/>
        <v>Possible</v>
      </c>
      <c r="H71" s="42" t="str">
        <f t="shared" si="9"/>
        <v>Possible</v>
      </c>
      <c r="I71" s="43" t="str">
        <f t="shared" si="10"/>
        <v>Bloqué</v>
      </c>
      <c r="J71" s="44" t="str">
        <f t="shared" si="11"/>
        <v>non</v>
      </c>
      <c r="K71" s="8"/>
      <c r="L71" s="8"/>
      <c r="M71" s="8"/>
      <c r="N71" s="57">
        <f t="shared" si="12"/>
        <v>140</v>
      </c>
      <c r="O71" s="58">
        <f t="shared" si="13"/>
        <v>12</v>
      </c>
      <c r="P71" s="59">
        <f t="shared" si="14"/>
        <v>10</v>
      </c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  <c r="BA71" s="8"/>
      <c r="BB71" s="8"/>
      <c r="BC71" s="8"/>
      <c r="BD71" s="8"/>
      <c r="BE71" s="8"/>
    </row>
    <row r="72" spans="1:57" ht="19.899999999999999" customHeight="1" x14ac:dyDescent="0.2">
      <c r="A72" s="45" t="s">
        <v>105</v>
      </c>
      <c r="B72" s="46" t="s">
        <v>106</v>
      </c>
      <c r="C72" s="47">
        <v>60</v>
      </c>
      <c r="D72" s="47" t="s">
        <v>47</v>
      </c>
      <c r="E72" s="47">
        <v>0</v>
      </c>
      <c r="F72" s="48">
        <v>0</v>
      </c>
      <c r="G72" s="49" t="str">
        <f t="shared" si="8"/>
        <v>Possible</v>
      </c>
      <c r="H72" s="50" t="str">
        <f t="shared" si="9"/>
        <v>Possible</v>
      </c>
      <c r="I72" s="51" t="str">
        <f t="shared" si="10"/>
        <v>OK</v>
      </c>
      <c r="J72" s="52" t="str">
        <f t="shared" si="11"/>
        <v>OKAY !!!</v>
      </c>
      <c r="K72" s="8"/>
      <c r="L72" s="8"/>
      <c r="M72" s="8"/>
      <c r="N72" s="57">
        <f t="shared" si="12"/>
        <v>140</v>
      </c>
      <c r="O72" s="58">
        <f t="shared" si="13"/>
        <v>12</v>
      </c>
      <c r="P72" s="59">
        <f t="shared" si="14"/>
        <v>10</v>
      </c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  <c r="BA72" s="8"/>
      <c r="BB72" s="8"/>
      <c r="BC72" s="8"/>
      <c r="BD72" s="8"/>
      <c r="BE72" s="8"/>
    </row>
    <row r="73" spans="1:57" ht="19.899999999999999" customHeight="1" x14ac:dyDescent="0.2">
      <c r="A73" s="45"/>
      <c r="B73" s="46" t="s">
        <v>107</v>
      </c>
      <c r="C73" s="47">
        <v>120</v>
      </c>
      <c r="D73" s="47" t="s">
        <v>47</v>
      </c>
      <c r="E73" s="47">
        <v>0</v>
      </c>
      <c r="F73" s="47">
        <v>0</v>
      </c>
      <c r="G73" s="49" t="str">
        <f t="shared" si="8"/>
        <v>Possible</v>
      </c>
      <c r="H73" s="50" t="str">
        <f t="shared" si="9"/>
        <v>Possible</v>
      </c>
      <c r="I73" s="51" t="str">
        <f t="shared" si="10"/>
        <v>OK</v>
      </c>
      <c r="J73" s="52" t="str">
        <f t="shared" si="11"/>
        <v>OKAY !!!</v>
      </c>
      <c r="K73" s="8"/>
      <c r="L73" s="8"/>
      <c r="M73" s="8"/>
      <c r="N73" s="57">
        <f t="shared" si="12"/>
        <v>140</v>
      </c>
      <c r="O73" s="58">
        <f t="shared" si="13"/>
        <v>12</v>
      </c>
      <c r="P73" s="59">
        <f t="shared" si="14"/>
        <v>10</v>
      </c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  <c r="BA73" s="8"/>
      <c r="BB73" s="8"/>
      <c r="BC73" s="8"/>
      <c r="BD73" s="8"/>
      <c r="BE73" s="8"/>
    </row>
    <row r="74" spans="1:57" ht="19.899999999999999" customHeight="1" x14ac:dyDescent="0.2">
      <c r="A74" s="37" t="s">
        <v>108</v>
      </c>
      <c r="B74" s="38" t="s">
        <v>109</v>
      </c>
      <c r="C74" s="39">
        <v>0.5</v>
      </c>
      <c r="D74" s="39"/>
      <c r="E74" s="39">
        <v>0</v>
      </c>
      <c r="F74" s="39">
        <v>0</v>
      </c>
      <c r="G74" s="41" t="str">
        <f t="shared" si="8"/>
        <v>Possible</v>
      </c>
      <c r="H74" s="42" t="str">
        <f t="shared" si="9"/>
        <v>Possible</v>
      </c>
      <c r="I74" s="43" t="str">
        <f t="shared" ref="I74:I83" si="15">IF(5*C74&lt;N74,"OK","Bloqué")</f>
        <v>OK</v>
      </c>
      <c r="J74" s="44" t="str">
        <f t="shared" si="11"/>
        <v>OKAY !!!</v>
      </c>
      <c r="K74" s="8"/>
      <c r="L74" s="8"/>
      <c r="M74" s="8"/>
      <c r="N74" s="57">
        <f>N71</f>
        <v>140</v>
      </c>
      <c r="O74" s="58">
        <f>O71</f>
        <v>12</v>
      </c>
      <c r="P74" s="59">
        <f>P71</f>
        <v>10</v>
      </c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  <c r="BA74" s="8"/>
      <c r="BB74" s="8"/>
      <c r="BC74" s="8"/>
      <c r="BD74" s="8"/>
      <c r="BE74" s="8"/>
    </row>
    <row r="75" spans="1:57" ht="19.899999999999999" customHeight="1" x14ac:dyDescent="0.2">
      <c r="A75" s="37"/>
      <c r="B75" s="38" t="s">
        <v>110</v>
      </c>
      <c r="C75" s="39">
        <v>2</v>
      </c>
      <c r="D75" s="39"/>
      <c r="E75" s="39">
        <v>0</v>
      </c>
      <c r="F75" s="40">
        <v>0</v>
      </c>
      <c r="G75" s="41" t="str">
        <f t="shared" si="8"/>
        <v>Possible</v>
      </c>
      <c r="H75" s="42" t="str">
        <f t="shared" si="9"/>
        <v>Possible</v>
      </c>
      <c r="I75" s="43" t="str">
        <f t="shared" si="15"/>
        <v>OK</v>
      </c>
      <c r="J75" s="44" t="str">
        <f t="shared" si="11"/>
        <v>OKAY !!!</v>
      </c>
      <c r="K75" s="8"/>
      <c r="L75" s="8"/>
      <c r="M75" s="8"/>
      <c r="N75" s="57">
        <f t="shared" ref="N75:N83" si="16">N74</f>
        <v>140</v>
      </c>
      <c r="O75" s="58">
        <f t="shared" ref="O75:O83" si="17">O74</f>
        <v>12</v>
      </c>
      <c r="P75" s="59">
        <f t="shared" ref="P75:P83" si="18">P74</f>
        <v>10</v>
      </c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  <c r="BA75" s="8"/>
      <c r="BB75" s="8"/>
      <c r="BC75" s="8"/>
      <c r="BD75" s="8"/>
      <c r="BE75" s="8"/>
    </row>
    <row r="76" spans="1:57" ht="19.899999999999999" customHeight="1" x14ac:dyDescent="0.2">
      <c r="A76" s="37"/>
      <c r="B76" s="38" t="s">
        <v>111</v>
      </c>
      <c r="C76" s="39">
        <v>5</v>
      </c>
      <c r="D76" s="39"/>
      <c r="E76" s="39">
        <v>0</v>
      </c>
      <c r="F76" s="39">
        <v>0</v>
      </c>
      <c r="G76" s="41" t="str">
        <f t="shared" si="8"/>
        <v>Possible</v>
      </c>
      <c r="H76" s="42" t="str">
        <f t="shared" si="9"/>
        <v>Possible</v>
      </c>
      <c r="I76" s="43" t="str">
        <f t="shared" si="15"/>
        <v>OK</v>
      </c>
      <c r="J76" s="44" t="str">
        <f t="shared" si="11"/>
        <v>OKAY !!!</v>
      </c>
      <c r="K76" s="8"/>
      <c r="L76" s="8"/>
      <c r="M76" s="8"/>
      <c r="N76" s="57">
        <f t="shared" si="16"/>
        <v>140</v>
      </c>
      <c r="O76" s="58">
        <f t="shared" si="17"/>
        <v>12</v>
      </c>
      <c r="P76" s="59">
        <f t="shared" si="18"/>
        <v>10</v>
      </c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  <c r="BA76" s="8"/>
      <c r="BB76" s="8"/>
      <c r="BC76" s="8"/>
      <c r="BD76" s="8"/>
      <c r="BE76" s="8"/>
    </row>
    <row r="77" spans="1:57" ht="19.899999999999999" customHeight="1" x14ac:dyDescent="0.2">
      <c r="A77" s="37"/>
      <c r="B77" s="38" t="s">
        <v>112</v>
      </c>
      <c r="C77" s="39">
        <v>8</v>
      </c>
      <c r="D77" s="39">
        <v>1</v>
      </c>
      <c r="E77" s="39">
        <v>0</v>
      </c>
      <c r="F77" s="40">
        <v>0</v>
      </c>
      <c r="G77" s="41" t="str">
        <f t="shared" si="8"/>
        <v>Possible</v>
      </c>
      <c r="H77" s="42" t="str">
        <f t="shared" si="9"/>
        <v>Possible</v>
      </c>
      <c r="I77" s="43" t="str">
        <f t="shared" si="15"/>
        <v>OK</v>
      </c>
      <c r="J77" s="44" t="str">
        <f t="shared" si="11"/>
        <v>OKAY !!!</v>
      </c>
      <c r="K77" s="8"/>
      <c r="L77" s="8"/>
      <c r="M77" s="8"/>
      <c r="N77" s="57">
        <f t="shared" si="16"/>
        <v>140</v>
      </c>
      <c r="O77" s="58">
        <f t="shared" si="17"/>
        <v>12</v>
      </c>
      <c r="P77" s="59">
        <f t="shared" si="18"/>
        <v>10</v>
      </c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  <c r="BA77" s="8"/>
      <c r="BB77" s="8"/>
      <c r="BC77" s="8"/>
      <c r="BD77" s="8"/>
      <c r="BE77" s="8"/>
    </row>
    <row r="78" spans="1:57" ht="19.899999999999999" customHeight="1" x14ac:dyDescent="0.2">
      <c r="A78" s="37"/>
      <c r="B78" s="38" t="s">
        <v>113</v>
      </c>
      <c r="C78" s="39">
        <v>10</v>
      </c>
      <c r="D78" s="39">
        <v>2</v>
      </c>
      <c r="E78" s="39">
        <v>0</v>
      </c>
      <c r="F78" s="39">
        <v>0</v>
      </c>
      <c r="G78" s="41" t="str">
        <f t="shared" si="8"/>
        <v>Possible</v>
      </c>
      <c r="H78" s="42" t="str">
        <f t="shared" si="9"/>
        <v>Possible</v>
      </c>
      <c r="I78" s="43" t="str">
        <f t="shared" si="15"/>
        <v>OK</v>
      </c>
      <c r="J78" s="44" t="str">
        <f t="shared" si="11"/>
        <v>OKAY !!!</v>
      </c>
      <c r="K78" s="8"/>
      <c r="L78" s="8"/>
      <c r="M78" s="8"/>
      <c r="N78" s="57">
        <f t="shared" si="16"/>
        <v>140</v>
      </c>
      <c r="O78" s="58">
        <f t="shared" si="17"/>
        <v>12</v>
      </c>
      <c r="P78" s="59">
        <f t="shared" si="18"/>
        <v>10</v>
      </c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  <c r="BA78" s="8"/>
      <c r="BB78" s="8"/>
      <c r="BC78" s="8"/>
      <c r="BD78" s="8"/>
      <c r="BE78" s="8"/>
    </row>
    <row r="79" spans="1:57" ht="19.899999999999999" customHeight="1" x14ac:dyDescent="0.2">
      <c r="A79" s="37"/>
      <c r="B79" s="38" t="s">
        <v>114</v>
      </c>
      <c r="C79" s="39">
        <v>10</v>
      </c>
      <c r="D79" s="39"/>
      <c r="E79" s="39">
        <v>0</v>
      </c>
      <c r="F79" s="40">
        <v>0</v>
      </c>
      <c r="G79" s="41" t="str">
        <f t="shared" si="8"/>
        <v>Possible</v>
      </c>
      <c r="H79" s="42" t="str">
        <f t="shared" si="9"/>
        <v>Possible</v>
      </c>
      <c r="I79" s="43" t="str">
        <f t="shared" si="15"/>
        <v>OK</v>
      </c>
      <c r="J79" s="44" t="str">
        <f t="shared" si="11"/>
        <v>OKAY !!!</v>
      </c>
      <c r="K79" s="8"/>
      <c r="L79" s="8"/>
      <c r="M79" s="8"/>
      <c r="N79" s="57">
        <f t="shared" si="16"/>
        <v>140</v>
      </c>
      <c r="O79" s="58">
        <f t="shared" si="17"/>
        <v>12</v>
      </c>
      <c r="P79" s="59">
        <f t="shared" si="18"/>
        <v>10</v>
      </c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  <c r="BA79" s="8"/>
      <c r="BB79" s="8"/>
      <c r="BC79" s="8"/>
      <c r="BD79" s="8"/>
      <c r="BE79" s="8"/>
    </row>
    <row r="80" spans="1:57" ht="19.899999999999999" customHeight="1" x14ac:dyDescent="0.2">
      <c r="A80" s="37"/>
      <c r="B80" s="38" t="s">
        <v>115</v>
      </c>
      <c r="C80" s="39">
        <v>20</v>
      </c>
      <c r="D80" s="39">
        <v>3</v>
      </c>
      <c r="E80" s="39">
        <v>0</v>
      </c>
      <c r="F80" s="39">
        <v>0</v>
      </c>
      <c r="G80" s="41" t="str">
        <f t="shared" si="8"/>
        <v>Possible</v>
      </c>
      <c r="H80" s="42" t="str">
        <f t="shared" si="9"/>
        <v>Possible</v>
      </c>
      <c r="I80" s="43" t="str">
        <f t="shared" si="15"/>
        <v>OK</v>
      </c>
      <c r="J80" s="44" t="str">
        <f t="shared" si="11"/>
        <v>OKAY !!!</v>
      </c>
      <c r="K80" s="8"/>
      <c r="L80" s="8"/>
      <c r="M80" s="8"/>
      <c r="N80" s="57">
        <f t="shared" si="16"/>
        <v>140</v>
      </c>
      <c r="O80" s="58">
        <f t="shared" si="17"/>
        <v>12</v>
      </c>
      <c r="P80" s="59">
        <f t="shared" si="18"/>
        <v>10</v>
      </c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  <c r="BA80" s="8"/>
      <c r="BB80" s="8"/>
      <c r="BC80" s="8"/>
      <c r="BD80" s="8"/>
      <c r="BE80" s="8"/>
    </row>
    <row r="81" spans="1:57" ht="19.899999999999999" customHeight="1" x14ac:dyDescent="0.2">
      <c r="A81" s="37"/>
      <c r="B81" s="38" t="s">
        <v>116</v>
      </c>
      <c r="C81" s="39">
        <v>30</v>
      </c>
      <c r="D81" s="39" t="s">
        <v>117</v>
      </c>
      <c r="E81" s="39">
        <v>0</v>
      </c>
      <c r="F81" s="40">
        <v>0</v>
      </c>
      <c r="G81" s="41" t="str">
        <f t="shared" si="8"/>
        <v>Possible</v>
      </c>
      <c r="H81" s="42" t="str">
        <f t="shared" si="9"/>
        <v>Possible</v>
      </c>
      <c r="I81" s="43" t="str">
        <f t="shared" si="15"/>
        <v>Bloqué</v>
      </c>
      <c r="J81" s="44" t="str">
        <f t="shared" si="11"/>
        <v>non</v>
      </c>
      <c r="K81" s="8"/>
      <c r="L81" s="8"/>
      <c r="M81" s="8"/>
      <c r="N81" s="57">
        <f t="shared" si="16"/>
        <v>140</v>
      </c>
      <c r="O81" s="58">
        <f t="shared" si="17"/>
        <v>12</v>
      </c>
      <c r="P81" s="59">
        <f t="shared" si="18"/>
        <v>10</v>
      </c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  <c r="BA81" s="8"/>
      <c r="BB81" s="8"/>
      <c r="BC81" s="8"/>
      <c r="BD81" s="8"/>
      <c r="BE81" s="8"/>
    </row>
    <row r="82" spans="1:57" ht="19.899999999999999" customHeight="1" x14ac:dyDescent="0.2">
      <c r="A82" s="45" t="s">
        <v>118</v>
      </c>
      <c r="B82" s="46" t="s">
        <v>119</v>
      </c>
      <c r="C82" s="47">
        <v>1</v>
      </c>
      <c r="D82" s="47"/>
      <c r="E82" s="47">
        <v>0</v>
      </c>
      <c r="F82" s="47">
        <v>0</v>
      </c>
      <c r="G82" s="49" t="str">
        <f t="shared" si="8"/>
        <v>Possible</v>
      </c>
      <c r="H82" s="50" t="str">
        <f t="shared" si="9"/>
        <v>Possible</v>
      </c>
      <c r="I82" s="51" t="str">
        <f t="shared" si="15"/>
        <v>OK</v>
      </c>
      <c r="J82" s="52" t="str">
        <f t="shared" si="11"/>
        <v>OKAY !!!</v>
      </c>
      <c r="K82" s="8"/>
      <c r="L82" s="8"/>
      <c r="M82" s="8"/>
      <c r="N82" s="57">
        <f t="shared" si="16"/>
        <v>140</v>
      </c>
      <c r="O82" s="58">
        <f t="shared" si="17"/>
        <v>12</v>
      </c>
      <c r="P82" s="59">
        <f t="shared" si="18"/>
        <v>10</v>
      </c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  <c r="BA82" s="8"/>
      <c r="BB82" s="8"/>
      <c r="BC82" s="8"/>
      <c r="BD82" s="8"/>
      <c r="BE82" s="8"/>
    </row>
    <row r="83" spans="1:57" ht="19.899999999999999" customHeight="1" x14ac:dyDescent="0.2">
      <c r="A83" s="45"/>
      <c r="B83" s="46" t="s">
        <v>120</v>
      </c>
      <c r="C83" s="47">
        <v>3</v>
      </c>
      <c r="D83" s="47"/>
      <c r="E83" s="47">
        <v>0</v>
      </c>
      <c r="F83" s="48">
        <v>0</v>
      </c>
      <c r="G83" s="49" t="str">
        <f t="shared" si="8"/>
        <v>Possible</v>
      </c>
      <c r="H83" s="50" t="str">
        <f t="shared" si="9"/>
        <v>Possible</v>
      </c>
      <c r="I83" s="51" t="str">
        <f t="shared" si="15"/>
        <v>OK</v>
      </c>
      <c r="J83" s="52" t="str">
        <f t="shared" si="11"/>
        <v>OKAY !!!</v>
      </c>
      <c r="K83" s="8"/>
      <c r="L83" s="8"/>
      <c r="M83" s="8"/>
      <c r="N83" s="57">
        <f t="shared" si="16"/>
        <v>140</v>
      </c>
      <c r="O83" s="58">
        <f t="shared" si="17"/>
        <v>12</v>
      </c>
      <c r="P83" s="59">
        <f t="shared" si="18"/>
        <v>10</v>
      </c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  <c r="BA83" s="8"/>
      <c r="BB83" s="8"/>
      <c r="BC83" s="8"/>
      <c r="BD83" s="8"/>
      <c r="BE83" s="8"/>
    </row>
    <row r="84" spans="1:57" s="3" customFormat="1" ht="9.4" customHeight="1" x14ac:dyDescent="0.2"/>
    <row r="85" spans="1:57" s="3" customFormat="1" ht="19.899999999999999" customHeight="1" x14ac:dyDescent="0.2">
      <c r="A85" s="28" t="s">
        <v>12</v>
      </c>
      <c r="B85" s="29" t="str">
        <f ca="1">CHOOSE(RANDBETWEEN(1,COUNTIF(D96:D106, "OKAY !!!")),B96,B97,B98,B99,B100,B101,B102,B103,B104,B105,B106)</f>
        <v>Plat de viande de base</v>
      </c>
      <c r="C85" s="29"/>
      <c r="D85" s="29"/>
    </row>
    <row r="86" spans="1:57" s="3" customFormat="1" ht="19.899999999999999" customHeight="1" x14ac:dyDescent="0.2">
      <c r="A86" s="30" t="s">
        <v>13</v>
      </c>
      <c r="B86" s="31" t="str">
        <f ca="1">CHOOSE(RANDBETWEEN(1,COUNTIF(D107:D111, "OKAY !!!")),B107,B108,IF(D109="OKAY !!!",B109,""),B110,B111)</f>
        <v>Besace de base</v>
      </c>
      <c r="C86" s="32" t="s">
        <v>14</v>
      </c>
      <c r="D86" s="32"/>
    </row>
    <row r="87" spans="1:57" s="3" customFormat="1" ht="19.899999999999999" customHeight="1" x14ac:dyDescent="0.2">
      <c r="A87" s="30"/>
      <c r="B87" s="31" t="str">
        <f ca="1">CHOOSE(RANDBETWEEN(1,COUNTIF(D112:D125, "OKAY !!!")),B112,B113,B114,B115,B116,B117,B118,IF(D119="OKAY !!!",B119,""),B120,B121,B122,B123,IF(D124="OKAY !!!",B124,""),IF(D125="OKAY !!!",B125,""))</f>
        <v>Couverture d'aventurier</v>
      </c>
      <c r="C87" s="32" t="s">
        <v>15</v>
      </c>
      <c r="D87" s="32"/>
    </row>
    <row r="88" spans="1:57" s="3" customFormat="1" ht="19.899999999999999" customHeight="1" x14ac:dyDescent="0.2">
      <c r="A88" s="30"/>
      <c r="B88" s="31" t="str">
        <f ca="1">CHOOSE(RANDBETWEEN(1,COUNTIF(D126:D136, "OKAY !!!")),B126,B127,IF(D128="OKAY !!!",B128,""),B129,B130,B131,IF(D132="OKAY !!!",B132,""),B133,B134,B135,IF(D136="OKAY !!!",B136,""))</f>
        <v>Écuelle de fer</v>
      </c>
      <c r="C88" s="32" t="s">
        <v>16</v>
      </c>
      <c r="D88" s="32"/>
    </row>
    <row r="89" spans="1:57" s="3" customFormat="1" ht="19.899999999999999" customHeight="1" x14ac:dyDescent="0.2">
      <c r="A89" s="30" t="s">
        <v>17</v>
      </c>
      <c r="B89" s="31" t="str">
        <f ca="1">CHOOSE(RANDBETWEEN(1,COUNTIF(D137:D139, "OKAY !!!")),B137,B138,IF(D139="OKAY !!!",B139,""))</f>
        <v>Bottes de cuir</v>
      </c>
      <c r="C89" s="32" t="s">
        <v>18</v>
      </c>
      <c r="D89" s="32"/>
    </row>
    <row r="90" spans="1:57" s="3" customFormat="1" ht="19.899999999999999" customHeight="1" x14ac:dyDescent="0.2">
      <c r="A90" s="30"/>
      <c r="B90" s="31" t="str">
        <f ca="1">CHOOSE(RANDBETWEEN(1,COUNTIF(D140:D142, "OKAY !!!")),B140,B141,B142)</f>
        <v>Pantalon correct</v>
      </c>
      <c r="C90" s="32" t="s">
        <v>19</v>
      </c>
      <c r="D90" s="32"/>
    </row>
    <row r="91" spans="1:57" s="3" customFormat="1" ht="19.899999999999999" customHeight="1" x14ac:dyDescent="0.2">
      <c r="A91" s="30"/>
      <c r="B91" s="31" t="str">
        <f ca="1">CHOOSE(RANDBETWEEN(1,COUNTIF(D143:D147, "OKAY !!!")),B143,B144,B145,B146,IF(D147="OKAY !!!",B147,""))</f>
        <v>Chemise de base</v>
      </c>
      <c r="C91" s="32" t="s">
        <v>20</v>
      </c>
      <c r="D91" s="32"/>
    </row>
    <row r="92" spans="1:57" s="3" customFormat="1" ht="19.899999999999999" customHeight="1" x14ac:dyDescent="0.2">
      <c r="A92" s="30"/>
      <c r="B92" s="31" t="str">
        <f ca="1">CHOOSE(RANDBETWEEN(1,COUNTIF(D148:D154, "OKAY !!!")),B148,B149,B150,IF(D151="OKAY !!!",B151,""),B152,B153,B154)</f>
        <v>Gants de manutention</v>
      </c>
      <c r="C92" s="32" t="s">
        <v>21</v>
      </c>
      <c r="D92" s="32"/>
    </row>
    <row r="93" spans="1:57" s="3" customFormat="1" ht="9.4" customHeight="1" x14ac:dyDescent="0.2"/>
    <row r="94" spans="1:57" ht="19.899999999999999" customHeight="1" x14ac:dyDescent="0.2">
      <c r="A94" s="35" t="s">
        <v>121</v>
      </c>
      <c r="B94" s="35" t="s">
        <v>122</v>
      </c>
      <c r="C94" s="17" t="s">
        <v>123</v>
      </c>
      <c r="D94" s="17" t="s">
        <v>124</v>
      </c>
      <c r="E94" s="4"/>
      <c r="N94" s="60" t="s">
        <v>34</v>
      </c>
      <c r="O94" s="9"/>
      <c r="P94" s="10"/>
    </row>
    <row r="95" spans="1:57" ht="20.45" customHeight="1" x14ac:dyDescent="0.2">
      <c r="A95" s="35"/>
      <c r="B95" s="35"/>
      <c r="C95" s="17"/>
      <c r="D95" s="17"/>
      <c r="E95" s="4"/>
      <c r="N95" s="60"/>
      <c r="O95" s="9"/>
      <c r="P95" s="9"/>
    </row>
    <row r="96" spans="1:57" ht="20.45" customHeight="1" x14ac:dyDescent="0.2">
      <c r="A96" s="61" t="s">
        <v>125</v>
      </c>
      <c r="B96" s="62" t="s">
        <v>126</v>
      </c>
      <c r="C96" s="63">
        <v>0.2</v>
      </c>
      <c r="D96" s="64" t="str">
        <f t="shared" ref="D96:D127" si="19">IF(C96&lt;=N96, "OKAY !!!", "non")</f>
        <v>OKAY !!!</v>
      </c>
      <c r="E96" s="4"/>
      <c r="N96" s="57">
        <f>C5/4</f>
        <v>17.5</v>
      </c>
      <c r="O96" s="11"/>
      <c r="P96" s="12"/>
    </row>
    <row r="97" spans="1:14" ht="20.45" customHeight="1" x14ac:dyDescent="0.2">
      <c r="A97" s="61"/>
      <c r="B97" s="62" t="s">
        <v>127</v>
      </c>
      <c r="C97" s="63">
        <v>0.5</v>
      </c>
      <c r="D97" s="64" t="str">
        <f t="shared" si="19"/>
        <v>OKAY !!!</v>
      </c>
      <c r="E97" s="4"/>
      <c r="N97" s="57">
        <f t="shared" ref="N97:N128" si="20">N96</f>
        <v>17.5</v>
      </c>
    </row>
    <row r="98" spans="1:14" ht="20.45" customHeight="1" x14ac:dyDescent="0.2">
      <c r="A98" s="61"/>
      <c r="B98" s="62" t="s">
        <v>128</v>
      </c>
      <c r="C98" s="63">
        <v>0.8</v>
      </c>
      <c r="D98" s="64" t="str">
        <f t="shared" si="19"/>
        <v>OKAY !!!</v>
      </c>
      <c r="E98" s="4"/>
      <c r="N98" s="57">
        <f t="shared" si="20"/>
        <v>17.5</v>
      </c>
    </row>
    <row r="99" spans="1:14" ht="20.45" customHeight="1" x14ac:dyDescent="0.2">
      <c r="A99" s="61"/>
      <c r="B99" s="62" t="s">
        <v>129</v>
      </c>
      <c r="C99" s="63">
        <v>2</v>
      </c>
      <c r="D99" s="64" t="str">
        <f t="shared" si="19"/>
        <v>OKAY !!!</v>
      </c>
      <c r="E99" s="4"/>
      <c r="N99" s="57">
        <f t="shared" si="20"/>
        <v>17.5</v>
      </c>
    </row>
    <row r="100" spans="1:14" ht="20.45" customHeight="1" x14ac:dyDescent="0.2">
      <c r="A100" s="61"/>
      <c r="B100" s="62" t="s">
        <v>130</v>
      </c>
      <c r="C100" s="63">
        <v>5</v>
      </c>
      <c r="D100" s="64" t="str">
        <f t="shared" si="19"/>
        <v>OKAY !!!</v>
      </c>
      <c r="E100" s="4"/>
      <c r="N100" s="57">
        <f t="shared" si="20"/>
        <v>17.5</v>
      </c>
    </row>
    <row r="101" spans="1:14" ht="20.45" customHeight="1" x14ac:dyDescent="0.2">
      <c r="A101" s="61"/>
      <c r="B101" s="62" t="s">
        <v>131</v>
      </c>
      <c r="C101" s="63">
        <v>1.5</v>
      </c>
      <c r="D101" s="64" t="str">
        <f t="shared" si="19"/>
        <v>OKAY !!!</v>
      </c>
      <c r="E101" s="4"/>
      <c r="N101" s="57">
        <f t="shared" si="20"/>
        <v>17.5</v>
      </c>
    </row>
    <row r="102" spans="1:14" ht="20.45" customHeight="1" x14ac:dyDescent="0.2">
      <c r="A102" s="61"/>
      <c r="B102" s="62" t="s">
        <v>132</v>
      </c>
      <c r="C102" s="63">
        <v>0.05</v>
      </c>
      <c r="D102" s="64" t="str">
        <f t="shared" si="19"/>
        <v>OKAY !!!</v>
      </c>
      <c r="E102" s="4"/>
      <c r="N102" s="57">
        <f t="shared" si="20"/>
        <v>17.5</v>
      </c>
    </row>
    <row r="103" spans="1:14" ht="20.45" customHeight="1" x14ac:dyDescent="0.2">
      <c r="A103" s="61"/>
      <c r="B103" s="62" t="s">
        <v>133</v>
      </c>
      <c r="C103" s="63">
        <v>0.8</v>
      </c>
      <c r="D103" s="64" t="str">
        <f t="shared" si="19"/>
        <v>OKAY !!!</v>
      </c>
      <c r="E103" s="4"/>
      <c r="N103" s="57">
        <f t="shared" si="20"/>
        <v>17.5</v>
      </c>
    </row>
    <row r="104" spans="1:14" ht="20.45" customHeight="1" x14ac:dyDescent="0.2">
      <c r="A104" s="61"/>
      <c r="B104" s="62" t="s">
        <v>134</v>
      </c>
      <c r="C104" s="63">
        <v>0.4</v>
      </c>
      <c r="D104" s="64" t="str">
        <f t="shared" si="19"/>
        <v>OKAY !!!</v>
      </c>
      <c r="E104" s="4"/>
      <c r="N104" s="57">
        <f t="shared" si="20"/>
        <v>17.5</v>
      </c>
    </row>
    <row r="105" spans="1:14" ht="20.45" customHeight="1" x14ac:dyDescent="0.2">
      <c r="A105" s="61"/>
      <c r="B105" s="62" t="s">
        <v>135</v>
      </c>
      <c r="C105" s="63">
        <v>0.4</v>
      </c>
      <c r="D105" s="64" t="str">
        <f t="shared" si="19"/>
        <v>OKAY !!!</v>
      </c>
      <c r="E105" s="4"/>
      <c r="N105" s="57">
        <f t="shared" si="20"/>
        <v>17.5</v>
      </c>
    </row>
    <row r="106" spans="1:14" ht="20.45" customHeight="1" x14ac:dyDescent="0.2">
      <c r="A106" s="61"/>
      <c r="B106" s="62" t="s">
        <v>136</v>
      </c>
      <c r="C106" s="63">
        <v>5</v>
      </c>
      <c r="D106" s="64" t="str">
        <f t="shared" si="19"/>
        <v>OKAY !!!</v>
      </c>
      <c r="E106" s="4"/>
      <c r="N106" s="57">
        <f t="shared" si="20"/>
        <v>17.5</v>
      </c>
    </row>
    <row r="107" spans="1:14" ht="20.45" customHeight="1" x14ac:dyDescent="0.2">
      <c r="A107" s="37" t="s">
        <v>137</v>
      </c>
      <c r="B107" s="46" t="s">
        <v>138</v>
      </c>
      <c r="C107" s="47">
        <v>0.5</v>
      </c>
      <c r="D107" s="52" t="str">
        <f t="shared" si="19"/>
        <v>OKAY !!!</v>
      </c>
      <c r="E107" s="4"/>
      <c r="N107" s="57">
        <f t="shared" si="20"/>
        <v>17.5</v>
      </c>
    </row>
    <row r="108" spans="1:14" ht="20.45" customHeight="1" x14ac:dyDescent="0.2">
      <c r="A108" s="37"/>
      <c r="B108" s="46" t="s">
        <v>139</v>
      </c>
      <c r="C108" s="47">
        <v>4</v>
      </c>
      <c r="D108" s="52" t="str">
        <f t="shared" si="19"/>
        <v>OKAY !!!</v>
      </c>
      <c r="E108" s="4"/>
      <c r="N108" s="57">
        <f t="shared" si="20"/>
        <v>17.5</v>
      </c>
    </row>
    <row r="109" spans="1:14" ht="20.45" customHeight="1" x14ac:dyDescent="0.2">
      <c r="A109" s="37"/>
      <c r="B109" s="46" t="s">
        <v>140</v>
      </c>
      <c r="C109" s="47">
        <v>20</v>
      </c>
      <c r="D109" s="52" t="str">
        <f t="shared" si="19"/>
        <v>non</v>
      </c>
      <c r="E109" s="4"/>
      <c r="N109" s="57">
        <f t="shared" si="20"/>
        <v>17.5</v>
      </c>
    </row>
    <row r="110" spans="1:14" ht="20.45" customHeight="1" x14ac:dyDescent="0.2">
      <c r="A110" s="37"/>
      <c r="B110" s="46" t="s">
        <v>141</v>
      </c>
      <c r="C110" s="47">
        <v>0.5</v>
      </c>
      <c r="D110" s="52" t="str">
        <f t="shared" si="19"/>
        <v>OKAY !!!</v>
      </c>
      <c r="E110" s="4"/>
      <c r="N110" s="57">
        <f t="shared" si="20"/>
        <v>17.5</v>
      </c>
    </row>
    <row r="111" spans="1:14" ht="20.45" customHeight="1" x14ac:dyDescent="0.2">
      <c r="A111" s="37"/>
      <c r="B111" s="46" t="s">
        <v>142</v>
      </c>
      <c r="C111" s="47">
        <v>3</v>
      </c>
      <c r="D111" s="52" t="str">
        <f t="shared" si="19"/>
        <v>OKAY !!!</v>
      </c>
      <c r="E111" s="4"/>
      <c r="N111" s="57">
        <f t="shared" si="20"/>
        <v>17.5</v>
      </c>
    </row>
    <row r="112" spans="1:14" ht="20.45" customHeight="1" x14ac:dyDescent="0.2">
      <c r="A112" s="37"/>
      <c r="B112" s="38" t="s">
        <v>143</v>
      </c>
      <c r="C112" s="39">
        <v>0.1</v>
      </c>
      <c r="D112" s="44" t="str">
        <f t="shared" si="19"/>
        <v>OKAY !!!</v>
      </c>
      <c r="E112" s="4"/>
      <c r="N112" s="57">
        <f t="shared" si="20"/>
        <v>17.5</v>
      </c>
    </row>
    <row r="113" spans="1:14" ht="20.45" customHeight="1" x14ac:dyDescent="0.2">
      <c r="A113" s="37"/>
      <c r="B113" s="38" t="s">
        <v>144</v>
      </c>
      <c r="C113" s="39">
        <v>5</v>
      </c>
      <c r="D113" s="44" t="str">
        <f t="shared" si="19"/>
        <v>OKAY !!!</v>
      </c>
      <c r="E113" s="4"/>
      <c r="N113" s="57">
        <f t="shared" si="20"/>
        <v>17.5</v>
      </c>
    </row>
    <row r="114" spans="1:14" ht="20.45" customHeight="1" x14ac:dyDescent="0.2">
      <c r="A114" s="37"/>
      <c r="B114" s="38" t="s">
        <v>145</v>
      </c>
      <c r="C114" s="39">
        <v>5</v>
      </c>
      <c r="D114" s="44" t="str">
        <f t="shared" si="19"/>
        <v>OKAY !!!</v>
      </c>
      <c r="E114" s="4"/>
      <c r="N114" s="57">
        <f t="shared" si="20"/>
        <v>17.5</v>
      </c>
    </row>
    <row r="115" spans="1:14" ht="20.45" customHeight="1" x14ac:dyDescent="0.2">
      <c r="A115" s="37"/>
      <c r="B115" s="38" t="s">
        <v>146</v>
      </c>
      <c r="C115" s="39">
        <v>1</v>
      </c>
      <c r="D115" s="44" t="str">
        <f t="shared" si="19"/>
        <v>OKAY !!!</v>
      </c>
      <c r="E115" s="4"/>
      <c r="N115" s="57">
        <f t="shared" si="20"/>
        <v>17.5</v>
      </c>
    </row>
    <row r="116" spans="1:14" ht="20.45" customHeight="1" x14ac:dyDescent="0.2">
      <c r="A116" s="37"/>
      <c r="B116" s="38" t="s">
        <v>147</v>
      </c>
      <c r="C116" s="39">
        <v>0.5</v>
      </c>
      <c r="D116" s="44" t="str">
        <f t="shared" si="19"/>
        <v>OKAY !!!</v>
      </c>
      <c r="E116" s="4"/>
      <c r="N116" s="57">
        <f t="shared" si="20"/>
        <v>17.5</v>
      </c>
    </row>
    <row r="117" spans="1:14" ht="20.45" customHeight="1" x14ac:dyDescent="0.2">
      <c r="A117" s="37"/>
      <c r="B117" s="38" t="s">
        <v>148</v>
      </c>
      <c r="C117" s="39">
        <v>2</v>
      </c>
      <c r="D117" s="44" t="str">
        <f t="shared" si="19"/>
        <v>OKAY !!!</v>
      </c>
      <c r="E117" s="4"/>
      <c r="N117" s="57">
        <f t="shared" si="20"/>
        <v>17.5</v>
      </c>
    </row>
    <row r="118" spans="1:14" ht="20.45" customHeight="1" x14ac:dyDescent="0.2">
      <c r="A118" s="37"/>
      <c r="B118" s="38" t="s">
        <v>149</v>
      </c>
      <c r="C118" s="39">
        <v>5</v>
      </c>
      <c r="D118" s="44" t="str">
        <f t="shared" si="19"/>
        <v>OKAY !!!</v>
      </c>
      <c r="E118" s="4"/>
      <c r="N118" s="57">
        <f t="shared" si="20"/>
        <v>17.5</v>
      </c>
    </row>
    <row r="119" spans="1:14" ht="20.45" customHeight="1" x14ac:dyDescent="0.2">
      <c r="A119" s="37"/>
      <c r="B119" s="38" t="s">
        <v>150</v>
      </c>
      <c r="C119" s="39">
        <v>10</v>
      </c>
      <c r="D119" s="44" t="str">
        <f t="shared" si="19"/>
        <v>OKAY !!!</v>
      </c>
      <c r="E119" s="4"/>
      <c r="N119" s="57">
        <f t="shared" si="20"/>
        <v>17.5</v>
      </c>
    </row>
    <row r="120" spans="1:14" ht="20.45" customHeight="1" x14ac:dyDescent="0.2">
      <c r="A120" s="37"/>
      <c r="B120" s="38" t="s">
        <v>151</v>
      </c>
      <c r="C120" s="39">
        <v>2</v>
      </c>
      <c r="D120" s="44" t="str">
        <f t="shared" si="19"/>
        <v>OKAY !!!</v>
      </c>
      <c r="E120" s="4"/>
      <c r="N120" s="57">
        <f t="shared" si="20"/>
        <v>17.5</v>
      </c>
    </row>
    <row r="121" spans="1:14" ht="20.45" customHeight="1" x14ac:dyDescent="0.2">
      <c r="A121" s="37"/>
      <c r="B121" s="38" t="s">
        <v>152</v>
      </c>
      <c r="C121" s="39">
        <v>0.02</v>
      </c>
      <c r="D121" s="44" t="str">
        <f t="shared" si="19"/>
        <v>OKAY !!!</v>
      </c>
      <c r="E121" s="4"/>
      <c r="N121" s="57">
        <f t="shared" si="20"/>
        <v>17.5</v>
      </c>
    </row>
    <row r="122" spans="1:14" ht="20.45" customHeight="1" x14ac:dyDescent="0.2">
      <c r="A122" s="37"/>
      <c r="B122" s="38" t="s">
        <v>153</v>
      </c>
      <c r="C122" s="39">
        <v>0.1</v>
      </c>
      <c r="D122" s="44" t="str">
        <f t="shared" si="19"/>
        <v>OKAY !!!</v>
      </c>
      <c r="E122" s="4"/>
      <c r="N122" s="57">
        <f t="shared" si="20"/>
        <v>17.5</v>
      </c>
    </row>
    <row r="123" spans="1:14" ht="20.45" customHeight="1" x14ac:dyDescent="0.2">
      <c r="A123" s="37"/>
      <c r="B123" s="38" t="s">
        <v>154</v>
      </c>
      <c r="C123" s="39">
        <v>1</v>
      </c>
      <c r="D123" s="44" t="str">
        <f t="shared" si="19"/>
        <v>OKAY !!!</v>
      </c>
      <c r="E123" s="4"/>
      <c r="N123" s="57">
        <f t="shared" si="20"/>
        <v>17.5</v>
      </c>
    </row>
    <row r="124" spans="1:14" ht="20.45" customHeight="1" x14ac:dyDescent="0.2">
      <c r="A124" s="37"/>
      <c r="B124" s="38" t="s">
        <v>155</v>
      </c>
      <c r="C124" s="39">
        <v>6</v>
      </c>
      <c r="D124" s="44" t="str">
        <f t="shared" si="19"/>
        <v>OKAY !!!</v>
      </c>
      <c r="E124" s="4"/>
      <c r="N124" s="57">
        <f t="shared" si="20"/>
        <v>17.5</v>
      </c>
    </row>
    <row r="125" spans="1:14" ht="20.45" customHeight="1" x14ac:dyDescent="0.2">
      <c r="A125" s="37"/>
      <c r="B125" s="38" t="s">
        <v>156</v>
      </c>
      <c r="C125" s="39">
        <v>10</v>
      </c>
      <c r="D125" s="44" t="str">
        <f t="shared" si="19"/>
        <v>OKAY !!!</v>
      </c>
      <c r="E125" s="4"/>
      <c r="N125" s="57">
        <f t="shared" si="20"/>
        <v>17.5</v>
      </c>
    </row>
    <row r="126" spans="1:14" ht="20.45" customHeight="1" x14ac:dyDescent="0.2">
      <c r="A126" s="37"/>
      <c r="B126" s="46" t="s">
        <v>157</v>
      </c>
      <c r="C126" s="47">
        <v>0.2</v>
      </c>
      <c r="D126" s="52" t="str">
        <f t="shared" si="19"/>
        <v>OKAY !!!</v>
      </c>
      <c r="E126" s="4"/>
      <c r="N126" s="57">
        <f t="shared" si="20"/>
        <v>17.5</v>
      </c>
    </row>
    <row r="127" spans="1:14" ht="20.45" customHeight="1" x14ac:dyDescent="0.2">
      <c r="A127" s="37"/>
      <c r="B127" s="46" t="s">
        <v>158</v>
      </c>
      <c r="C127" s="47">
        <v>0.5</v>
      </c>
      <c r="D127" s="52" t="str">
        <f t="shared" si="19"/>
        <v>OKAY !!!</v>
      </c>
      <c r="E127" s="4"/>
      <c r="N127" s="57">
        <f t="shared" si="20"/>
        <v>17.5</v>
      </c>
    </row>
    <row r="128" spans="1:14" ht="20.45" customHeight="1" x14ac:dyDescent="0.2">
      <c r="A128" s="37"/>
      <c r="B128" s="46" t="s">
        <v>159</v>
      </c>
      <c r="C128" s="47">
        <v>10</v>
      </c>
      <c r="D128" s="52" t="str">
        <f t="shared" ref="D128:D159" si="21">IF(C128&lt;=N128, "OKAY !!!", "non")</f>
        <v>OKAY !!!</v>
      </c>
      <c r="E128" s="4"/>
      <c r="N128" s="57">
        <f t="shared" si="20"/>
        <v>17.5</v>
      </c>
    </row>
    <row r="129" spans="1:14" ht="20.45" customHeight="1" x14ac:dyDescent="0.2">
      <c r="A129" s="37"/>
      <c r="B129" s="46" t="s">
        <v>160</v>
      </c>
      <c r="C129" s="47">
        <v>0.30000000000000004</v>
      </c>
      <c r="D129" s="52" t="str">
        <f t="shared" si="21"/>
        <v>OKAY !!!</v>
      </c>
      <c r="E129" s="4"/>
      <c r="N129" s="57">
        <f t="shared" ref="N129:N154" si="22">N128</f>
        <v>17.5</v>
      </c>
    </row>
    <row r="130" spans="1:14" ht="20.45" customHeight="1" x14ac:dyDescent="0.2">
      <c r="A130" s="37"/>
      <c r="B130" s="46" t="s">
        <v>161</v>
      </c>
      <c r="C130" s="47">
        <v>0.60000000000000009</v>
      </c>
      <c r="D130" s="52" t="str">
        <f t="shared" si="21"/>
        <v>OKAY !!!</v>
      </c>
      <c r="E130" s="4"/>
      <c r="N130" s="57">
        <f t="shared" si="22"/>
        <v>17.5</v>
      </c>
    </row>
    <row r="131" spans="1:14" ht="20.45" customHeight="1" x14ac:dyDescent="0.2">
      <c r="A131" s="37"/>
      <c r="B131" s="46" t="s">
        <v>162</v>
      </c>
      <c r="C131" s="47">
        <v>1</v>
      </c>
      <c r="D131" s="52" t="str">
        <f t="shared" si="21"/>
        <v>OKAY !!!</v>
      </c>
      <c r="E131" s="4"/>
      <c r="N131" s="57">
        <f t="shared" si="22"/>
        <v>17.5</v>
      </c>
    </row>
    <row r="132" spans="1:14" ht="20.45" customHeight="1" x14ac:dyDescent="0.2">
      <c r="A132" s="37"/>
      <c r="B132" s="46" t="s">
        <v>163</v>
      </c>
      <c r="C132" s="47">
        <v>10</v>
      </c>
      <c r="D132" s="52" t="str">
        <f t="shared" si="21"/>
        <v>OKAY !!!</v>
      </c>
      <c r="E132" s="4"/>
      <c r="N132" s="57">
        <f t="shared" si="22"/>
        <v>17.5</v>
      </c>
    </row>
    <row r="133" spans="1:14" ht="20.45" customHeight="1" x14ac:dyDescent="0.2">
      <c r="A133" s="37"/>
      <c r="B133" s="46" t="s">
        <v>164</v>
      </c>
      <c r="C133" s="47">
        <v>0.1</v>
      </c>
      <c r="D133" s="52" t="str">
        <f t="shared" si="21"/>
        <v>OKAY !!!</v>
      </c>
      <c r="E133" s="4"/>
      <c r="N133" s="57">
        <f t="shared" si="22"/>
        <v>17.5</v>
      </c>
    </row>
    <row r="134" spans="1:14" ht="20.45" customHeight="1" x14ac:dyDescent="0.2">
      <c r="A134" s="37"/>
      <c r="B134" s="46" t="s">
        <v>165</v>
      </c>
      <c r="C134" s="47">
        <v>0.30000000000000004</v>
      </c>
      <c r="D134" s="52" t="str">
        <f t="shared" si="21"/>
        <v>OKAY !!!</v>
      </c>
      <c r="E134" s="4"/>
      <c r="N134" s="57">
        <f t="shared" si="22"/>
        <v>17.5</v>
      </c>
    </row>
    <row r="135" spans="1:14" ht="20.45" customHeight="1" x14ac:dyDescent="0.2">
      <c r="A135" s="37"/>
      <c r="B135" s="46" t="s">
        <v>166</v>
      </c>
      <c r="C135" s="47">
        <v>5</v>
      </c>
      <c r="D135" s="52" t="str">
        <f t="shared" si="21"/>
        <v>OKAY !!!</v>
      </c>
      <c r="E135" s="4"/>
      <c r="N135" s="57">
        <f t="shared" si="22"/>
        <v>17.5</v>
      </c>
    </row>
    <row r="136" spans="1:14" ht="20.45" customHeight="1" x14ac:dyDescent="0.2">
      <c r="A136" s="37"/>
      <c r="B136" s="46" t="s">
        <v>167</v>
      </c>
      <c r="C136" s="47">
        <v>30</v>
      </c>
      <c r="D136" s="52" t="str">
        <f t="shared" si="21"/>
        <v>non</v>
      </c>
      <c r="E136" s="4"/>
      <c r="N136" s="57">
        <f t="shared" si="22"/>
        <v>17.5</v>
      </c>
    </row>
    <row r="137" spans="1:14" ht="20.45" customHeight="1" x14ac:dyDescent="0.2">
      <c r="A137" s="61" t="s">
        <v>168</v>
      </c>
      <c r="B137" s="62" t="s">
        <v>169</v>
      </c>
      <c r="C137" s="63">
        <v>0.5</v>
      </c>
      <c r="D137" s="64" t="str">
        <f t="shared" si="21"/>
        <v>OKAY !!!</v>
      </c>
      <c r="E137" s="4"/>
      <c r="N137" s="57">
        <f t="shared" si="22"/>
        <v>17.5</v>
      </c>
    </row>
    <row r="138" spans="1:14" ht="20.45" customHeight="1" x14ac:dyDescent="0.2">
      <c r="A138" s="61"/>
      <c r="B138" s="62" t="s">
        <v>170</v>
      </c>
      <c r="C138" s="63">
        <v>2</v>
      </c>
      <c r="D138" s="64" t="str">
        <f t="shared" si="21"/>
        <v>OKAY !!!</v>
      </c>
      <c r="E138" s="4"/>
      <c r="N138" s="57">
        <f t="shared" si="22"/>
        <v>17.5</v>
      </c>
    </row>
    <row r="139" spans="1:14" ht="20.45" customHeight="1" x14ac:dyDescent="0.2">
      <c r="A139" s="61"/>
      <c r="B139" s="62" t="s">
        <v>171</v>
      </c>
      <c r="C139" s="63">
        <v>15</v>
      </c>
      <c r="D139" s="64" t="str">
        <f t="shared" si="21"/>
        <v>OKAY !!!</v>
      </c>
      <c r="E139" s="4"/>
      <c r="N139" s="57">
        <f t="shared" si="22"/>
        <v>17.5</v>
      </c>
    </row>
    <row r="140" spans="1:14" ht="20.45" customHeight="1" x14ac:dyDescent="0.2">
      <c r="A140" s="61"/>
      <c r="B140" s="65" t="s">
        <v>172</v>
      </c>
      <c r="C140" s="66">
        <v>0.30000000000000004</v>
      </c>
      <c r="D140" s="67" t="str">
        <f t="shared" si="21"/>
        <v>OKAY !!!</v>
      </c>
      <c r="E140" s="4"/>
      <c r="N140" s="57">
        <f t="shared" si="22"/>
        <v>17.5</v>
      </c>
    </row>
    <row r="141" spans="1:14" ht="20.45" customHeight="1" x14ac:dyDescent="0.2">
      <c r="A141" s="61"/>
      <c r="B141" s="65" t="s">
        <v>173</v>
      </c>
      <c r="C141" s="66">
        <v>0.8</v>
      </c>
      <c r="D141" s="67" t="str">
        <f t="shared" si="21"/>
        <v>OKAY !!!</v>
      </c>
      <c r="E141" s="4"/>
      <c r="N141" s="57">
        <f t="shared" si="22"/>
        <v>17.5</v>
      </c>
    </row>
    <row r="142" spans="1:14" ht="20.45" customHeight="1" x14ac:dyDescent="0.2">
      <c r="A142" s="61"/>
      <c r="B142" s="65" t="s">
        <v>174</v>
      </c>
      <c r="C142" s="66">
        <v>4</v>
      </c>
      <c r="D142" s="67" t="str">
        <f t="shared" si="21"/>
        <v>OKAY !!!</v>
      </c>
      <c r="E142" s="4"/>
      <c r="N142" s="57">
        <f t="shared" si="22"/>
        <v>17.5</v>
      </c>
    </row>
    <row r="143" spans="1:14" ht="20.45" customHeight="1" x14ac:dyDescent="0.2">
      <c r="A143" s="61"/>
      <c r="B143" s="62" t="s">
        <v>175</v>
      </c>
      <c r="C143" s="63">
        <v>0.8</v>
      </c>
      <c r="D143" s="64" t="str">
        <f t="shared" si="21"/>
        <v>OKAY !!!</v>
      </c>
      <c r="E143" s="4"/>
      <c r="N143" s="57">
        <f t="shared" si="22"/>
        <v>17.5</v>
      </c>
    </row>
    <row r="144" spans="1:14" ht="20.45" customHeight="1" x14ac:dyDescent="0.2">
      <c r="A144" s="61"/>
      <c r="B144" s="62" t="s">
        <v>176</v>
      </c>
      <c r="C144" s="63">
        <v>1.5</v>
      </c>
      <c r="D144" s="64" t="str">
        <f t="shared" si="21"/>
        <v>OKAY !!!</v>
      </c>
      <c r="E144" s="4"/>
      <c r="N144" s="57">
        <f t="shared" si="22"/>
        <v>17.5</v>
      </c>
    </row>
    <row r="145" spans="1:14" ht="20.45" customHeight="1" x14ac:dyDescent="0.2">
      <c r="A145" s="61"/>
      <c r="B145" s="62" t="s">
        <v>177</v>
      </c>
      <c r="C145" s="63">
        <v>4</v>
      </c>
      <c r="D145" s="64" t="str">
        <f t="shared" si="21"/>
        <v>OKAY !!!</v>
      </c>
      <c r="E145" s="4"/>
      <c r="N145" s="57">
        <f t="shared" si="22"/>
        <v>17.5</v>
      </c>
    </row>
    <row r="146" spans="1:14" ht="20.45" customHeight="1" x14ac:dyDescent="0.2">
      <c r="A146" s="61"/>
      <c r="B146" s="62" t="s">
        <v>178</v>
      </c>
      <c r="C146" s="63">
        <v>2</v>
      </c>
      <c r="D146" s="64" t="str">
        <f t="shared" si="21"/>
        <v>OKAY !!!</v>
      </c>
      <c r="E146" s="4"/>
      <c r="N146" s="57">
        <f t="shared" si="22"/>
        <v>17.5</v>
      </c>
    </row>
    <row r="147" spans="1:14" ht="20.45" customHeight="1" x14ac:dyDescent="0.2">
      <c r="A147" s="61"/>
      <c r="B147" s="62" t="s">
        <v>179</v>
      </c>
      <c r="C147" s="63">
        <v>10</v>
      </c>
      <c r="D147" s="64" t="str">
        <f t="shared" si="21"/>
        <v>OKAY !!!</v>
      </c>
      <c r="E147" s="4"/>
      <c r="N147" s="57">
        <f t="shared" si="22"/>
        <v>17.5</v>
      </c>
    </row>
    <row r="148" spans="1:14" ht="20.45" customHeight="1" x14ac:dyDescent="0.2">
      <c r="A148" s="61"/>
      <c r="B148" s="65" t="s">
        <v>180</v>
      </c>
      <c r="C148" s="66">
        <v>0.5</v>
      </c>
      <c r="D148" s="67" t="str">
        <f t="shared" si="21"/>
        <v>OKAY !!!</v>
      </c>
      <c r="E148" s="4"/>
      <c r="N148" s="57">
        <f t="shared" si="22"/>
        <v>17.5</v>
      </c>
    </row>
    <row r="149" spans="1:14" ht="20.45" customHeight="1" x14ac:dyDescent="0.2">
      <c r="A149" s="61"/>
      <c r="B149" s="65" t="s">
        <v>181</v>
      </c>
      <c r="C149" s="66">
        <v>1</v>
      </c>
      <c r="D149" s="67" t="str">
        <f t="shared" si="21"/>
        <v>OKAY !!!</v>
      </c>
      <c r="E149" s="4"/>
      <c r="N149" s="57">
        <f t="shared" si="22"/>
        <v>17.5</v>
      </c>
    </row>
    <row r="150" spans="1:14" ht="20.45" customHeight="1" x14ac:dyDescent="0.2">
      <c r="A150" s="61"/>
      <c r="B150" s="65" t="s">
        <v>182</v>
      </c>
      <c r="C150" s="66">
        <v>5</v>
      </c>
      <c r="D150" s="67" t="str">
        <f t="shared" si="21"/>
        <v>OKAY !!!</v>
      </c>
      <c r="E150" s="4"/>
      <c r="N150" s="57">
        <f t="shared" si="22"/>
        <v>17.5</v>
      </c>
    </row>
    <row r="151" spans="1:14" ht="20.45" customHeight="1" x14ac:dyDescent="0.2">
      <c r="A151" s="61"/>
      <c r="B151" s="65" t="s">
        <v>183</v>
      </c>
      <c r="C151" s="66">
        <v>25</v>
      </c>
      <c r="D151" s="67" t="str">
        <f t="shared" si="21"/>
        <v>non</v>
      </c>
      <c r="E151" s="4"/>
      <c r="N151" s="57">
        <f t="shared" si="22"/>
        <v>17.5</v>
      </c>
    </row>
    <row r="152" spans="1:14" ht="20.45" customHeight="1" x14ac:dyDescent="0.2">
      <c r="A152" s="61"/>
      <c r="B152" s="65" t="s">
        <v>184</v>
      </c>
      <c r="C152" s="66">
        <v>0.5</v>
      </c>
      <c r="D152" s="67" t="str">
        <f t="shared" si="21"/>
        <v>OKAY !!!</v>
      </c>
      <c r="E152" s="4"/>
      <c r="N152" s="57">
        <f t="shared" si="22"/>
        <v>17.5</v>
      </c>
    </row>
    <row r="153" spans="1:14" ht="20.45" customHeight="1" x14ac:dyDescent="0.2">
      <c r="A153" s="61"/>
      <c r="B153" s="65" t="s">
        <v>185</v>
      </c>
      <c r="C153" s="66">
        <v>3</v>
      </c>
      <c r="D153" s="67" t="str">
        <f t="shared" si="21"/>
        <v>OKAY !!!</v>
      </c>
      <c r="E153" s="4"/>
      <c r="N153" s="57">
        <f t="shared" si="22"/>
        <v>17.5</v>
      </c>
    </row>
    <row r="154" spans="1:14" ht="19.5" customHeight="1" x14ac:dyDescent="0.2">
      <c r="A154" s="61"/>
      <c r="B154" s="65" t="s">
        <v>186</v>
      </c>
      <c r="C154" s="66">
        <v>5</v>
      </c>
      <c r="D154" s="67" t="str">
        <f t="shared" si="21"/>
        <v>OKAY !!!</v>
      </c>
      <c r="E154" s="4"/>
      <c r="N154" s="57">
        <f t="shared" si="22"/>
        <v>17.5</v>
      </c>
    </row>
    <row r="155" spans="1:14" ht="13.9" customHeight="1" x14ac:dyDescent="0.2">
      <c r="A155" s="13"/>
      <c r="B155" s="14"/>
      <c r="C155" s="13"/>
      <c r="D155" s="15"/>
      <c r="E155" s="4"/>
      <c r="N155" s="68"/>
    </row>
    <row r="156" spans="1:14" ht="19.5" customHeight="1" x14ac:dyDescent="0.2">
      <c r="A156" s="26" t="s">
        <v>22</v>
      </c>
      <c r="B156" s="33" t="str">
        <f ca="1">CHOOSE(RANDBETWEEN(1,COUNTIF(D161:D175, "OKAY !!!")),B161,IF(D162="OKAY !!!",B162,""),B163,IF(D164="OKAY !!!",B164,""),B165,IF(D166="OKAY !!!",B166,""),IF(D167="OKAY !!!",B167,""),IF(D168="OKAY !!!",B168,""),IF(D169="OKAY !!!",B169,""),IF(D170="OKAY !!!",B170,""),IF(D171="OKAY !!!",B171,""),B172,IF(D173="OKAY !!!",B173,""),IF(D174="OKAY !!!",B174,""),IF(D175="OKAY !!!",B175,""))</f>
        <v>Gambison de base</v>
      </c>
      <c r="C156" s="34" t="s">
        <v>20</v>
      </c>
      <c r="D156" s="15"/>
      <c r="E156" s="4"/>
      <c r="N156" s="68"/>
    </row>
    <row r="157" spans="1:14" ht="19.5" customHeight="1" x14ac:dyDescent="0.2">
      <c r="A157" s="26"/>
      <c r="B157" s="33" t="str">
        <f ca="1">CHOOSE(RANDBETWEEN(1,COUNTIF(D176:D184, "OKAY !!!")),B176,IF(D177="OKAY !!!",B177,""),IF(D178="OKAY !!!",B178,""),B179,B180,B181,IF(D182="OKAY !!!",B182,""),B183,IF(D184="OKAY !!!",B184,""))</f>
        <v>Bottes de cuir renforcées de base</v>
      </c>
      <c r="C157" s="34" t="s">
        <v>21</v>
      </c>
      <c r="D157" s="15"/>
      <c r="E157" s="4"/>
      <c r="N157" s="68"/>
    </row>
    <row r="158" spans="1:14" ht="13.15" customHeight="1" x14ac:dyDescent="0.2"/>
    <row r="159" spans="1:14" ht="19.5" customHeight="1" x14ac:dyDescent="0.2">
      <c r="A159" s="35" t="s">
        <v>187</v>
      </c>
      <c r="B159" s="35" t="s">
        <v>188</v>
      </c>
      <c r="C159" s="17" t="s">
        <v>25</v>
      </c>
      <c r="D159" s="17" t="s">
        <v>124</v>
      </c>
      <c r="N159" s="60" t="s">
        <v>34</v>
      </c>
    </row>
    <row r="160" spans="1:14" ht="19.5" customHeight="1" x14ac:dyDescent="0.2">
      <c r="A160" s="35"/>
      <c r="B160" s="35"/>
      <c r="C160" s="17"/>
      <c r="D160" s="17"/>
      <c r="N160" s="60"/>
    </row>
    <row r="161" spans="1:14" ht="19.5" customHeight="1" x14ac:dyDescent="0.2">
      <c r="A161" s="45" t="s">
        <v>189</v>
      </c>
      <c r="B161" s="46" t="s">
        <v>190</v>
      </c>
      <c r="C161" s="47">
        <v>30</v>
      </c>
      <c r="D161" s="52" t="str">
        <f t="shared" ref="D161:D184" si="23">IF(C161&lt;N161, "OKAY !!!", "non")</f>
        <v>OKAY !!!</v>
      </c>
      <c r="N161" s="57">
        <f>C5*2</f>
        <v>140</v>
      </c>
    </row>
    <row r="162" spans="1:14" ht="19.5" customHeight="1" x14ac:dyDescent="0.2">
      <c r="A162" s="45"/>
      <c r="B162" s="46" t="s">
        <v>191</v>
      </c>
      <c r="C162" s="47">
        <v>100</v>
      </c>
      <c r="D162" s="52" t="str">
        <f t="shared" si="23"/>
        <v>OKAY !!!</v>
      </c>
      <c r="N162" s="57">
        <f t="shared" ref="N162:N184" si="24">N161</f>
        <v>140</v>
      </c>
    </row>
    <row r="163" spans="1:14" ht="19.5" customHeight="1" x14ac:dyDescent="0.2">
      <c r="A163" s="45"/>
      <c r="B163" s="46" t="s">
        <v>192</v>
      </c>
      <c r="C163" s="47">
        <v>20</v>
      </c>
      <c r="D163" s="52" t="str">
        <f t="shared" si="23"/>
        <v>OKAY !!!</v>
      </c>
      <c r="N163" s="57">
        <f t="shared" si="24"/>
        <v>140</v>
      </c>
    </row>
    <row r="164" spans="1:14" ht="19.5" customHeight="1" x14ac:dyDescent="0.2">
      <c r="A164" s="45"/>
      <c r="B164" s="46" t="s">
        <v>193</v>
      </c>
      <c r="C164" s="47">
        <v>100</v>
      </c>
      <c r="D164" s="52" t="str">
        <f t="shared" si="23"/>
        <v>OKAY !!!</v>
      </c>
      <c r="N164" s="57">
        <f t="shared" si="24"/>
        <v>140</v>
      </c>
    </row>
    <row r="165" spans="1:14" ht="19.5" customHeight="1" x14ac:dyDescent="0.2">
      <c r="A165" s="37" t="s">
        <v>194</v>
      </c>
      <c r="B165" s="38" t="s">
        <v>195</v>
      </c>
      <c r="C165" s="39">
        <v>30</v>
      </c>
      <c r="D165" s="44" t="str">
        <f t="shared" si="23"/>
        <v>OKAY !!!</v>
      </c>
      <c r="N165" s="57">
        <f t="shared" si="24"/>
        <v>140</v>
      </c>
    </row>
    <row r="166" spans="1:14" ht="19.5" customHeight="1" x14ac:dyDescent="0.2">
      <c r="A166" s="37"/>
      <c r="B166" s="38" t="s">
        <v>196</v>
      </c>
      <c r="C166" s="39">
        <v>50</v>
      </c>
      <c r="D166" s="44" t="str">
        <f t="shared" si="23"/>
        <v>OKAY !!!</v>
      </c>
      <c r="N166" s="57">
        <f t="shared" si="24"/>
        <v>140</v>
      </c>
    </row>
    <row r="167" spans="1:14" ht="19.5" customHeight="1" x14ac:dyDescent="0.2">
      <c r="A167" s="37"/>
      <c r="B167" s="38" t="s">
        <v>197</v>
      </c>
      <c r="C167" s="39">
        <v>100</v>
      </c>
      <c r="D167" s="44" t="str">
        <f t="shared" si="23"/>
        <v>OKAY !!!</v>
      </c>
      <c r="N167" s="57">
        <f t="shared" si="24"/>
        <v>140</v>
      </c>
    </row>
    <row r="168" spans="1:14" ht="19.5" customHeight="1" x14ac:dyDescent="0.2">
      <c r="A168" s="37"/>
      <c r="B168" s="38" t="s">
        <v>198</v>
      </c>
      <c r="C168" s="39">
        <v>200</v>
      </c>
      <c r="D168" s="44" t="str">
        <f t="shared" si="23"/>
        <v>non</v>
      </c>
      <c r="N168" s="57">
        <f t="shared" si="24"/>
        <v>140</v>
      </c>
    </row>
    <row r="169" spans="1:14" ht="19.5" customHeight="1" x14ac:dyDescent="0.2">
      <c r="A169" s="45" t="s">
        <v>199</v>
      </c>
      <c r="B169" s="46" t="s">
        <v>200</v>
      </c>
      <c r="C169" s="47">
        <v>200</v>
      </c>
      <c r="D169" s="52" t="str">
        <f t="shared" si="23"/>
        <v>non</v>
      </c>
      <c r="N169" s="57">
        <f t="shared" si="24"/>
        <v>140</v>
      </c>
    </row>
    <row r="170" spans="1:14" ht="19.5" customHeight="1" x14ac:dyDescent="0.2">
      <c r="A170" s="45"/>
      <c r="B170" s="46" t="s">
        <v>201</v>
      </c>
      <c r="C170" s="47">
        <v>200</v>
      </c>
      <c r="D170" s="52" t="str">
        <f t="shared" si="23"/>
        <v>non</v>
      </c>
      <c r="N170" s="57">
        <f t="shared" si="24"/>
        <v>140</v>
      </c>
    </row>
    <row r="171" spans="1:14" ht="19.5" customHeight="1" x14ac:dyDescent="0.2">
      <c r="A171" s="45"/>
      <c r="B171" s="46" t="s">
        <v>202</v>
      </c>
      <c r="C171" s="47">
        <v>200</v>
      </c>
      <c r="D171" s="52" t="str">
        <f t="shared" si="23"/>
        <v>non</v>
      </c>
      <c r="N171" s="57">
        <f t="shared" si="24"/>
        <v>140</v>
      </c>
    </row>
    <row r="172" spans="1:14" ht="19.5" customHeight="1" x14ac:dyDescent="0.2">
      <c r="A172" s="37" t="s">
        <v>203</v>
      </c>
      <c r="B172" s="38" t="s">
        <v>204</v>
      </c>
      <c r="C172" s="39">
        <v>20</v>
      </c>
      <c r="D172" s="44" t="str">
        <f t="shared" si="23"/>
        <v>OKAY !!!</v>
      </c>
      <c r="N172" s="57">
        <f t="shared" si="24"/>
        <v>140</v>
      </c>
    </row>
    <row r="173" spans="1:14" ht="19.5" customHeight="1" x14ac:dyDescent="0.2">
      <c r="A173" s="37"/>
      <c r="B173" s="38" t="s">
        <v>205</v>
      </c>
      <c r="C173" s="39">
        <v>100</v>
      </c>
      <c r="D173" s="44" t="str">
        <f t="shared" si="23"/>
        <v>OKAY !!!</v>
      </c>
      <c r="N173" s="57">
        <f t="shared" si="24"/>
        <v>140</v>
      </c>
    </row>
    <row r="174" spans="1:14" ht="19.5" customHeight="1" x14ac:dyDescent="0.2">
      <c r="A174" s="37"/>
      <c r="B174" s="38" t="s">
        <v>206</v>
      </c>
      <c r="C174" s="39">
        <v>50</v>
      </c>
      <c r="D174" s="44" t="str">
        <f t="shared" si="23"/>
        <v>OKAY !!!</v>
      </c>
      <c r="N174" s="57">
        <f t="shared" si="24"/>
        <v>140</v>
      </c>
    </row>
    <row r="175" spans="1:14" ht="19.5" customHeight="1" x14ac:dyDescent="0.2">
      <c r="A175" s="37"/>
      <c r="B175" s="38" t="s">
        <v>207</v>
      </c>
      <c r="C175" s="39">
        <v>100</v>
      </c>
      <c r="D175" s="44" t="str">
        <f t="shared" si="23"/>
        <v>OKAY !!!</v>
      </c>
      <c r="N175" s="57">
        <f t="shared" si="24"/>
        <v>140</v>
      </c>
    </row>
    <row r="176" spans="1:14" ht="19.5" customHeight="1" x14ac:dyDescent="0.2">
      <c r="A176" s="45" t="s">
        <v>208</v>
      </c>
      <c r="B176" s="46" t="s">
        <v>209</v>
      </c>
      <c r="C176" s="47">
        <v>30</v>
      </c>
      <c r="D176" s="52" t="str">
        <f t="shared" si="23"/>
        <v>OKAY !!!</v>
      </c>
      <c r="N176" s="57">
        <f t="shared" si="24"/>
        <v>140</v>
      </c>
    </row>
    <row r="177" spans="1:14" ht="19.5" customHeight="1" x14ac:dyDescent="0.2">
      <c r="A177" s="45"/>
      <c r="B177" s="46" t="s">
        <v>210</v>
      </c>
      <c r="C177" s="47">
        <v>80</v>
      </c>
      <c r="D177" s="52" t="str">
        <f t="shared" si="23"/>
        <v>OKAY !!!</v>
      </c>
      <c r="N177" s="57">
        <f t="shared" si="24"/>
        <v>140</v>
      </c>
    </row>
    <row r="178" spans="1:14" ht="19.5" customHeight="1" x14ac:dyDescent="0.2">
      <c r="A178" s="45"/>
      <c r="B178" s="46" t="s">
        <v>211</v>
      </c>
      <c r="C178" s="47">
        <v>150</v>
      </c>
      <c r="D178" s="52" t="str">
        <f t="shared" si="23"/>
        <v>non</v>
      </c>
      <c r="N178" s="57">
        <f t="shared" si="24"/>
        <v>140</v>
      </c>
    </row>
    <row r="179" spans="1:14" ht="19.5" customHeight="1" x14ac:dyDescent="0.2">
      <c r="A179" s="37" t="s">
        <v>212</v>
      </c>
      <c r="B179" s="38" t="s">
        <v>213</v>
      </c>
      <c r="C179" s="39">
        <v>5</v>
      </c>
      <c r="D179" s="44" t="str">
        <f t="shared" si="23"/>
        <v>OKAY !!!</v>
      </c>
      <c r="N179" s="57">
        <f t="shared" si="24"/>
        <v>140</v>
      </c>
    </row>
    <row r="180" spans="1:14" ht="19.5" customHeight="1" x14ac:dyDescent="0.2">
      <c r="A180" s="37"/>
      <c r="B180" s="38" t="s">
        <v>214</v>
      </c>
      <c r="C180" s="39">
        <v>15</v>
      </c>
      <c r="D180" s="44" t="str">
        <f t="shared" si="23"/>
        <v>OKAY !!!</v>
      </c>
      <c r="N180" s="57">
        <f t="shared" si="24"/>
        <v>140</v>
      </c>
    </row>
    <row r="181" spans="1:14" ht="19.5" customHeight="1" x14ac:dyDescent="0.2">
      <c r="A181" s="37"/>
      <c r="B181" s="38" t="s">
        <v>215</v>
      </c>
      <c r="C181" s="39">
        <v>30</v>
      </c>
      <c r="D181" s="44" t="str">
        <f t="shared" si="23"/>
        <v>OKAY !!!</v>
      </c>
      <c r="N181" s="57">
        <f t="shared" si="24"/>
        <v>140</v>
      </c>
    </row>
    <row r="182" spans="1:14" ht="19.5" customHeight="1" x14ac:dyDescent="0.2">
      <c r="A182" s="37"/>
      <c r="B182" s="38" t="s">
        <v>216</v>
      </c>
      <c r="C182" s="39">
        <v>100</v>
      </c>
      <c r="D182" s="44" t="str">
        <f t="shared" si="23"/>
        <v>OKAY !!!</v>
      </c>
      <c r="N182" s="57">
        <f t="shared" si="24"/>
        <v>140</v>
      </c>
    </row>
    <row r="183" spans="1:14" ht="19.5" customHeight="1" x14ac:dyDescent="0.2">
      <c r="A183" s="45" t="s">
        <v>217</v>
      </c>
      <c r="B183" s="46" t="s">
        <v>218</v>
      </c>
      <c r="C183" s="47">
        <v>30</v>
      </c>
      <c r="D183" s="52" t="str">
        <f t="shared" si="23"/>
        <v>OKAY !!!</v>
      </c>
      <c r="N183" s="57">
        <f t="shared" si="24"/>
        <v>140</v>
      </c>
    </row>
    <row r="184" spans="1:14" ht="19.5" customHeight="1" x14ac:dyDescent="0.2">
      <c r="A184" s="45"/>
      <c r="B184" s="46" t="s">
        <v>219</v>
      </c>
      <c r="C184" s="47">
        <v>50</v>
      </c>
      <c r="D184" s="52" t="str">
        <f t="shared" si="23"/>
        <v>OKAY !!!</v>
      </c>
      <c r="N184" s="57">
        <f t="shared" si="24"/>
        <v>140</v>
      </c>
    </row>
  </sheetData>
  <sheetProtection selectLockedCells="1" selectUnlockedCells="1"/>
  <mergeCells count="72">
    <mergeCell ref="A183:A184"/>
    <mergeCell ref="A161:A164"/>
    <mergeCell ref="A165:A168"/>
    <mergeCell ref="A169:A171"/>
    <mergeCell ref="A172:A175"/>
    <mergeCell ref="A176:A178"/>
    <mergeCell ref="A179:A182"/>
    <mergeCell ref="N94:N95"/>
    <mergeCell ref="A96:A106"/>
    <mergeCell ref="A107:A136"/>
    <mergeCell ref="A137:A154"/>
    <mergeCell ref="A156:A157"/>
    <mergeCell ref="A159:A160"/>
    <mergeCell ref="B159:B160"/>
    <mergeCell ref="C159:C160"/>
    <mergeCell ref="D159:D160"/>
    <mergeCell ref="N159:N160"/>
    <mergeCell ref="A89:A92"/>
    <mergeCell ref="C89:D89"/>
    <mergeCell ref="C90:D90"/>
    <mergeCell ref="C91:D91"/>
    <mergeCell ref="C92:D92"/>
    <mergeCell ref="A94:A95"/>
    <mergeCell ref="B94:B95"/>
    <mergeCell ref="C94:C95"/>
    <mergeCell ref="D94:D95"/>
    <mergeCell ref="A82:A83"/>
    <mergeCell ref="B85:D85"/>
    <mergeCell ref="A86:A88"/>
    <mergeCell ref="C86:D86"/>
    <mergeCell ref="C87:D87"/>
    <mergeCell ref="C88:D88"/>
    <mergeCell ref="A55:A59"/>
    <mergeCell ref="A60:A62"/>
    <mergeCell ref="A63:A66"/>
    <mergeCell ref="A67:A71"/>
    <mergeCell ref="A72:A73"/>
    <mergeCell ref="A74:A81"/>
    <mergeCell ref="A38:A41"/>
    <mergeCell ref="A42:A43"/>
    <mergeCell ref="A44:A46"/>
    <mergeCell ref="A48:A49"/>
    <mergeCell ref="A50:A52"/>
    <mergeCell ref="A53:A54"/>
    <mergeCell ref="G22:H22"/>
    <mergeCell ref="I22:I23"/>
    <mergeCell ref="J22:J23"/>
    <mergeCell ref="N22:P22"/>
    <mergeCell ref="A24:A30"/>
    <mergeCell ref="A31:A37"/>
    <mergeCell ref="A19:A20"/>
    <mergeCell ref="A22:A23"/>
    <mergeCell ref="B22:B23"/>
    <mergeCell ref="C22:C23"/>
    <mergeCell ref="D22:D23"/>
    <mergeCell ref="E22:F22"/>
    <mergeCell ref="B10:D10"/>
    <mergeCell ref="A11:A13"/>
    <mergeCell ref="C11:D11"/>
    <mergeCell ref="C12:D12"/>
    <mergeCell ref="C13:D13"/>
    <mergeCell ref="A14:A17"/>
    <mergeCell ref="C14:D14"/>
    <mergeCell ref="C15:D15"/>
    <mergeCell ref="C16:D16"/>
    <mergeCell ref="C17:D17"/>
    <mergeCell ref="A1:J2"/>
    <mergeCell ref="B3:B4"/>
    <mergeCell ref="C7:E7"/>
    <mergeCell ref="F7:H7"/>
    <mergeCell ref="C8:E8"/>
    <mergeCell ref="F8:H8"/>
  </mergeCells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/>
  <headerFooter alignWithMargins="0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Endemion</dc:creator>
  <cp:lastModifiedBy>Progin Ludovic</cp:lastModifiedBy>
  <dcterms:created xsi:type="dcterms:W3CDTF">2012-10-06T12:07:31Z</dcterms:created>
  <dcterms:modified xsi:type="dcterms:W3CDTF">2012-10-06T12:09:40Z</dcterms:modified>
</cp:coreProperties>
</file>